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Monthly Account" sheetId="1" r:id="rId1"/>
    <sheet name="Bank Reconciliation (2)" sheetId="2" r:id="rId2"/>
    <sheet name="Sheet3 (2)" sheetId="3" r:id="rId3"/>
    <sheet name="variances" sheetId="4" r:id="rId4"/>
  </sheets>
  <definedNames>
    <definedName name="_xlfn.IFERROR" hidden="1">#NAME?</definedName>
    <definedName name="_xlnm.Print_Area" localSheetId="0">'Monthly Account'!$A$1:$S$44</definedName>
  </definedNames>
  <calcPr fullCalcOnLoad="1"/>
</workbook>
</file>

<file path=xl/comments1.xml><?xml version="1.0" encoding="utf-8"?>
<comments xmlns="http://schemas.openxmlformats.org/spreadsheetml/2006/main">
  <authors>
    <author>BPC Clerk</author>
    <author>BPC</author>
    <author>A User</author>
    <author/>
  </authors>
  <commentList>
    <comment ref="N40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CIL</t>
        </r>
      </text>
    </comment>
    <comment ref="Q30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SLCC membership
</t>
        </r>
      </text>
    </comment>
    <comment ref="S27" authorId="1">
      <text>
        <r>
          <rPr>
            <b/>
            <sz val="9"/>
            <rFont val="Tahoma"/>
            <family val="0"/>
          </rPr>
          <t>BPC:</t>
        </r>
        <r>
          <rPr>
            <sz val="9"/>
            <rFont val="Tahoma"/>
            <family val="0"/>
          </rPr>
          <t xml:space="preserve">
ink toner of 48.59
ICO subs £40
bank charge 18</t>
        </r>
      </text>
    </comment>
    <comment ref="Q27" authorId="2">
      <text>
        <r>
          <rPr>
            <b/>
            <sz val="9"/>
            <rFont val="Tahoma"/>
            <family val="0"/>
          </rPr>
          <t>A User:</t>
        </r>
        <r>
          <rPr>
            <sz val="9"/>
            <rFont val="Tahoma"/>
            <family val="0"/>
          </rPr>
          <t xml:space="preserve">
bank charge</t>
        </r>
      </text>
    </comment>
    <comment ref="P27" authorId="1">
      <text>
        <r>
          <rPr>
            <b/>
            <sz val="9"/>
            <rFont val="Tahoma"/>
            <family val="0"/>
          </rPr>
          <t>BPC:</t>
        </r>
        <r>
          <rPr>
            <sz val="9"/>
            <rFont val="Tahoma"/>
            <family val="0"/>
          </rPr>
          <t xml:space="preserve">
ARNOLD BAKER BOOK 110.99
PAPER AND INK</t>
        </r>
      </text>
    </comment>
    <comment ref="N27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18.00</t>
        </r>
      </text>
    </comment>
    <comment ref="L27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ink toner and stamps</t>
        </r>
      </text>
    </comment>
    <comment ref="Q26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includes PAYE of £108.40</t>
        </r>
      </text>
    </comment>
    <comment ref="P26" authorId="1">
      <text>
        <r>
          <rPr>
            <b/>
            <sz val="9"/>
            <rFont val="Tahoma"/>
            <family val="0"/>
          </rPr>
          <t>BPC:</t>
        </r>
        <r>
          <rPr>
            <sz val="9"/>
            <rFont val="Tahoma"/>
            <family val="0"/>
          </rPr>
          <t xml:space="preserve">
HMRC 230.40</t>
        </r>
      </text>
    </comment>
    <comment ref="O26" authorId="0">
      <text>
        <r>
          <rPr>
            <b/>
            <sz val="9"/>
            <rFont val="Tahoma"/>
            <family val="2"/>
          </rPr>
          <t>BPC Clerk:</t>
        </r>
        <r>
          <rPr>
            <sz val="9"/>
            <rFont val="Tahoma"/>
            <family val="2"/>
          </rPr>
          <t xml:space="preserve">
234.44 salary
217.20 PAYE</t>
        </r>
      </text>
    </comment>
    <comment ref="M26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salary 307.80
paye 213.60</t>
        </r>
      </text>
    </comment>
    <comment ref="L26" authorId="3">
      <text>
        <r>
          <rPr>
            <sz val="11"/>
            <color indexed="8"/>
            <rFont val="Calibri"/>
            <family val="2"/>
          </rPr>
          <t>Salary at 211.40 &amp; quarterly PAYE 217.80</t>
        </r>
      </text>
    </comment>
    <comment ref="N22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JH expenses</t>
        </r>
      </text>
    </comment>
    <comment ref="O19" authorId="0">
      <text>
        <r>
          <rPr>
            <b/>
            <sz val="9"/>
            <rFont val="Tahoma"/>
            <family val="2"/>
          </rPr>
          <t>BPC Clerk:</t>
        </r>
        <r>
          <rPr>
            <sz val="9"/>
            <rFont val="Tahoma"/>
            <family val="2"/>
          </rPr>
          <t xml:space="preserve">
poppy wreath
dog waste bags</t>
        </r>
      </text>
    </comment>
    <comment ref="N19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dog waste bags</t>
        </r>
      </text>
    </comment>
    <comment ref="M19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78.40 paint
158.40 bulbs</t>
        </r>
      </text>
    </comment>
    <comment ref="L19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SID Battery</t>
        </r>
      </text>
    </comment>
    <comment ref="K19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REC trust donation
</t>
        </r>
      </text>
    </comment>
    <comment ref="J19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SID battery</t>
        </r>
      </text>
    </comment>
    <comment ref="I19" authorId="3">
      <text>
        <r>
          <rPr>
            <sz val="11"/>
            <color indexed="8"/>
            <rFont val="Calibri"/>
            <family val="2"/>
          </rPr>
          <t>Poppy wreath VE Day
Repay overpayment of precept 1299.76</t>
        </r>
      </text>
    </comment>
    <comment ref="H19" authorId="0">
      <text>
        <r>
          <rPr>
            <b/>
            <sz val="9"/>
            <rFont val="Tahoma"/>
            <family val="2"/>
          </rPr>
          <t>BPC Clerk:</t>
        </r>
        <r>
          <rPr>
            <sz val="9"/>
            <rFont val="Tahoma"/>
            <family val="2"/>
          </rPr>
          <t xml:space="preserve">
dog waste bags
SID battery</t>
        </r>
      </text>
    </comment>
    <comment ref="O17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poppy wreath</t>
        </r>
      </text>
    </comment>
    <comment ref="I17" authorId="3">
      <text>
        <r>
          <rPr>
            <sz val="11"/>
            <color indexed="8"/>
            <rFont val="Calibri"/>
            <family val="2"/>
          </rPr>
          <t>Clerks &amp; Councils Direct sub</t>
        </r>
      </text>
    </comment>
    <comment ref="N10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grass 252 - rec trust 660</t>
        </r>
      </text>
    </comment>
    <comment ref="M10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MUGA</t>
        </r>
      </text>
    </comment>
    <comment ref="M7" authorId="0">
      <text>
        <r>
          <rPr>
            <b/>
            <sz val="9"/>
            <rFont val="Tahoma"/>
            <family val="0"/>
          </rPr>
          <t>BPC Clerk:</t>
        </r>
        <r>
          <rPr>
            <sz val="9"/>
            <rFont val="Tahoma"/>
            <family val="0"/>
          </rPr>
          <t xml:space="preserve">
660 for MUGA</t>
        </r>
      </text>
    </comment>
  </commentList>
</comments>
</file>

<file path=xl/sharedStrings.xml><?xml version="1.0" encoding="utf-8"?>
<sst xmlns="http://schemas.openxmlformats.org/spreadsheetml/2006/main" count="164" uniqueCount="135">
  <si>
    <t>Line</t>
  </si>
  <si>
    <t>Item</t>
  </si>
  <si>
    <t>Budget</t>
  </si>
  <si>
    <t>Budget to Date</t>
  </si>
  <si>
    <t>Actual to Date</t>
  </si>
  <si>
    <t>Variance to date</t>
  </si>
  <si>
    <t>% Variance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</si>
  <si>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</si>
  <si>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</si>
  <si>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</si>
  <si>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</si>
  <si>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</si>
  <si>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</si>
  <si>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</si>
  <si>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</si>
  <si>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</si>
  <si>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</si>
  <si>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</si>
  <si>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</si>
  <si>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EXPENDITURE</t>
  </si>
  <si>
    <t>Service Provision</t>
  </si>
  <si>
    <t>exp 1</t>
  </si>
  <si>
    <t>Lengthsman's Hours</t>
  </si>
  <si>
    <t>Lengthsman's Expenses</t>
  </si>
  <si>
    <t>exp 3</t>
  </si>
  <si>
    <t>Insurance</t>
  </si>
  <si>
    <t>exp 4</t>
  </si>
  <si>
    <t>Grass Cutting</t>
  </si>
  <si>
    <t>exp 5</t>
  </si>
  <si>
    <t>Playground inc Inspection</t>
  </si>
  <si>
    <t>exp6</t>
  </si>
  <si>
    <t>Playground Maintenance</t>
  </si>
  <si>
    <t>exp 7</t>
  </si>
  <si>
    <t>Playground Rent</t>
  </si>
  <si>
    <t>exp 8</t>
  </si>
  <si>
    <t>Lighting</t>
  </si>
  <si>
    <t>exp 9</t>
  </si>
  <si>
    <t>Website</t>
  </si>
  <si>
    <t>Exp 10</t>
  </si>
  <si>
    <t>Election Costs</t>
  </si>
  <si>
    <t>Exp 11</t>
  </si>
  <si>
    <t>Exp 12</t>
  </si>
  <si>
    <t>Emergency Plan</t>
  </si>
  <si>
    <t>Exp 13</t>
  </si>
  <si>
    <t>Contingencies &amp; Projects</t>
  </si>
  <si>
    <t>Exp 14</t>
  </si>
  <si>
    <t>Slape Lane</t>
  </si>
  <si>
    <t>Sub Total</t>
  </si>
  <si>
    <t>Administration</t>
  </si>
  <si>
    <t>Audit</t>
  </si>
  <si>
    <t>Clerk Salary</t>
  </si>
  <si>
    <t>Exp 15</t>
  </si>
  <si>
    <t>Stationery/IT/Administration etc</t>
  </si>
  <si>
    <t>Exp 16</t>
  </si>
  <si>
    <t>CALC Subscription</t>
  </si>
  <si>
    <t>Exp 17</t>
  </si>
  <si>
    <t>Room Hire</t>
  </si>
  <si>
    <t>Exp 18</t>
  </si>
  <si>
    <t>Training</t>
  </si>
  <si>
    <t>TOTAL EXPENDITURE</t>
  </si>
  <si>
    <t>INCOME</t>
  </si>
  <si>
    <t>inc 1</t>
  </si>
  <si>
    <t>Precept</t>
  </si>
  <si>
    <t>inc 2</t>
  </si>
  <si>
    <t>Council Tax Support Grant</t>
  </si>
  <si>
    <t>inc 3</t>
  </si>
  <si>
    <t>Interest</t>
  </si>
  <si>
    <t>inc 4</t>
  </si>
  <si>
    <t>CCC Grant for Lengthsman</t>
  </si>
  <si>
    <t>inc 5</t>
  </si>
  <si>
    <t>Grants</t>
  </si>
  <si>
    <t>VAT</t>
  </si>
  <si>
    <t>TOTAL INCOME</t>
  </si>
  <si>
    <t>In expenditure a  –  figure indicates an underspend</t>
  </si>
  <si>
    <t>In income a – figure indicates  less income received.</t>
  </si>
  <si>
    <t>Difference</t>
  </si>
  <si>
    <t xml:space="preserve">Carried forward </t>
  </si>
  <si>
    <t>Less Cheques not presented</t>
  </si>
  <si>
    <t>Add Cheques not banked</t>
  </si>
  <si>
    <t>Carried Forward</t>
  </si>
  <si>
    <t xml:space="preserve"> </t>
  </si>
  <si>
    <t>Chairman                                                            Responsible Financial Officer</t>
  </si>
  <si>
    <t>Approved by Council   Date …………………………………………………..</t>
  </si>
  <si>
    <t>The above statement represents fairly the financial position of the Parish Council</t>
  </si>
  <si>
    <t>Balance Carried Forward</t>
  </si>
  <si>
    <t>BANK BALANCES AT 31 MARCH</t>
  </si>
  <si>
    <t>Less Total Expenditure</t>
  </si>
  <si>
    <t>Add Total Income</t>
  </si>
  <si>
    <t>Balances Brought Forward</t>
  </si>
  <si>
    <t>CUMULATIVE BALANCE</t>
  </si>
  <si>
    <t>Grants &amp; VAT</t>
  </si>
  <si>
    <t>Council Support Grant</t>
  </si>
  <si>
    <t>CALC Subs</t>
  </si>
  <si>
    <t>Stationery etc</t>
  </si>
  <si>
    <t>S137 Subs  and Donations</t>
  </si>
  <si>
    <t>Playground inc inspection &amp; Maintenance</t>
  </si>
  <si>
    <t>BURTON-IN-KENDAL PARISH COUNCIL</t>
  </si>
  <si>
    <t>Bal carried fwd</t>
  </si>
  <si>
    <t>All Other
 Payments</t>
  </si>
  <si>
    <t>Explanation</t>
  </si>
  <si>
    <t>Last Year</t>
  </si>
  <si>
    <t>This Year</t>
  </si>
  <si>
    <t>No</t>
  </si>
  <si>
    <t>Box</t>
  </si>
  <si>
    <t>Burton in Kendal Parish Council</t>
  </si>
  <si>
    <t>2017-18</t>
  </si>
  <si>
    <t>exp 2</t>
  </si>
  <si>
    <t>S137 Subs and Donations</t>
  </si>
  <si>
    <t>inc 7</t>
  </si>
  <si>
    <t>PiSCA Income</t>
  </si>
  <si>
    <t>CIL Income</t>
  </si>
  <si>
    <t>inc 6</t>
  </si>
  <si>
    <t>PiSCA Expenditure</t>
  </si>
  <si>
    <t>CIL Expenditure</t>
  </si>
  <si>
    <t>Exp</t>
  </si>
  <si>
    <t>Current Month</t>
  </si>
  <si>
    <t>BURTON-IN-KENDAL PARISH COUNCIL INCOME AND EXPENDITURE 1ST APRIL 2018 – 31 MARCH 2019</t>
  </si>
  <si>
    <t>Add Cheques/payments not banked (or on statement)</t>
  </si>
  <si>
    <t>Less today's cheques not presented</t>
  </si>
  <si>
    <t xml:space="preserve">Less cheques </t>
  </si>
  <si>
    <t>Balance in Unity Trust Deposit</t>
  </si>
  <si>
    <t>Balance in Unity Trust Current</t>
  </si>
  <si>
    <t>Balance brought forward at 1 Apr 18</t>
  </si>
  <si>
    <t>2018/19 Expenditure to date</t>
  </si>
  <si>
    <t>2018/19 Income to date</t>
  </si>
  <si>
    <t>Summary Income and Expenditure Account for the Year Ending 31 March 2019</t>
  </si>
  <si>
    <t>2018-19</t>
  </si>
  <si>
    <t>at 31 March 2019 and is a true statement of its income and expenditure during the year.</t>
  </si>
  <si>
    <t>Explanation of Significant Variances 1 April 2019 – 31 March 2020</t>
  </si>
  <si>
    <t>Balances</t>
  </si>
  <si>
    <t>Grants received during financial year</t>
  </si>
  <si>
    <t>Total other receipts</t>
  </si>
  <si>
    <t>Grant received during the financial year</t>
  </si>
  <si>
    <t>Various projects/costs and donations</t>
  </si>
  <si>
    <t>Grants money spent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</si>
</sst>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dd/mm/yy"/>
    <numFmt numFmtId="166" formatCode="[$-809]dd\ mmmm\ yyyy"/>
    <numFmt numFmtId="167" formatCode="&quot;£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General"/>
    <numFmt numFmtId="173" formatCode="[$-809]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1" fontId="2" fillId="34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9" fontId="2" fillId="34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9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9" fontId="4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9" fontId="4" fillId="34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9" fontId="4" fillId="0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3" fontId="30" fillId="0" borderId="0" xfId="46" applyNumberFormat="1" applyFont="1" applyFill="1" applyAlignment="1">
      <alignment horizontal="right"/>
    </xf>
    <xf numFmtId="164" fontId="4" fillId="0" borderId="16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4" fontId="0" fillId="0" borderId="0" xfId="0" applyNumberFormat="1" applyAlignment="1">
      <alignment/>
    </xf>
    <xf numFmtId="2" fontId="1" fillId="0" borderId="1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49" fontId="43" fillId="0" borderId="16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/>
    </xf>
    <xf numFmtId="0" fontId="43" fillId="0" borderId="1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zoomScale="85" zoomScaleNormal="85" workbookViewId="0" topLeftCell="A28">
      <selection activeCell="H7" sqref="H7:S7"/>
    </sheetView>
  </sheetViews>
  <sheetFormatPr defaultColWidth="9.140625" defaultRowHeight="15"/>
  <cols>
    <col min="1" max="1" width="6.7109375" style="0" customWidth="1"/>
    <col min="2" max="2" width="31.140625" style="0" customWidth="1"/>
    <col min="3" max="3" width="9.8515625" style="1" customWidth="1"/>
    <col min="4" max="4" width="9.8515625" style="2" customWidth="1"/>
    <col min="5" max="5" width="9.00390625" style="1" customWidth="1"/>
    <col min="6" max="6" width="9.140625" style="2" customWidth="1"/>
    <col min="7" max="7" width="9.57421875" style="3" customWidth="1"/>
    <col min="8" max="9" width="8.7109375" style="4" customWidth="1"/>
    <col min="10" max="10" width="8.7109375" style="0" customWidth="1"/>
    <col min="11" max="11" width="10.421875" style="4" customWidth="1"/>
    <col min="12" max="12" width="8.7109375" style="0" customWidth="1"/>
    <col min="13" max="13" width="8.7109375" style="4" customWidth="1"/>
    <col min="14" max="14" width="8.7109375" style="0" customWidth="1"/>
    <col min="15" max="15" width="8.7109375" style="4" customWidth="1"/>
    <col min="16" max="16" width="8.7109375" style="0" customWidth="1"/>
    <col min="17" max="17" width="8.7109375" style="4" customWidth="1"/>
    <col min="18" max="18" width="8.7109375" style="0" customWidth="1"/>
    <col min="19" max="19" width="8.7109375" style="4" customWidth="1"/>
    <col min="20" max="20" width="76.421875" style="0" customWidth="1"/>
  </cols>
  <sheetData>
    <row r="1" s="90" customFormat="1" ht="12.75">
      <c r="A1" s="90" t="s">
        <v>116</v>
      </c>
    </row>
    <row r="2" s="90" customFormat="1" ht="12.75"/>
    <row r="3" spans="1:20" ht="38.25">
      <c r="A3" s="5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8" t="s">
        <v>6</v>
      </c>
      <c r="H3" s="5" t="s">
        <v>7</v>
      </c>
      <c r="I3" s="9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19" t="s">
        <v>115</v>
      </c>
    </row>
    <row r="4" spans="1:20" ht="15">
      <c r="A4" s="10"/>
      <c r="B4" s="11" t="s">
        <v>19</v>
      </c>
      <c r="C4" s="12"/>
      <c r="D4" s="13"/>
      <c r="E4" s="14"/>
      <c r="F4" s="15"/>
      <c r="G4" s="16"/>
      <c r="H4" s="10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  <c r="T4">
        <v>12</v>
      </c>
    </row>
    <row r="5" spans="1:19" ht="15">
      <c r="A5" s="17"/>
      <c r="B5" s="4"/>
      <c r="C5" s="17"/>
      <c r="D5" s="18"/>
      <c r="E5" s="19"/>
      <c r="F5" s="18"/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>
      <c r="A6" s="17"/>
      <c r="B6" s="21" t="s">
        <v>20</v>
      </c>
      <c r="C6" s="17"/>
      <c r="D6" s="18"/>
      <c r="E6" s="19"/>
      <c r="F6" s="18"/>
      <c r="G6" s="2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">
      <c r="A7" s="22" t="s">
        <v>21</v>
      </c>
      <c r="B7" s="4" t="s">
        <v>22</v>
      </c>
      <c r="C7" s="78">
        <v>3300</v>
      </c>
      <c r="D7" s="24">
        <f aca="true" t="shared" si="0" ref="D7:D12">(C7/12)*$T$4</f>
        <v>3300</v>
      </c>
      <c r="E7" s="25">
        <v>3031.25</v>
      </c>
      <c r="F7" s="24">
        <f aca="true" t="shared" si="1" ref="F7:F21">(E7-D7)</f>
        <v>-268.75</v>
      </c>
      <c r="G7" s="26">
        <f aca="true" t="shared" si="2" ref="G7:G20">F7/C7</f>
        <v>-0.08143939393939394</v>
      </c>
      <c r="H7" s="23">
        <v>293.75</v>
      </c>
      <c r="I7" s="23">
        <v>590.75</v>
      </c>
      <c r="J7" s="25">
        <v>502</v>
      </c>
      <c r="K7" s="25">
        <v>280.5</v>
      </c>
      <c r="L7" s="25">
        <v>459</v>
      </c>
      <c r="M7" s="25">
        <v>233.75</v>
      </c>
      <c r="N7" s="25">
        <v>187</v>
      </c>
      <c r="O7" s="25">
        <v>93.5</v>
      </c>
      <c r="P7" s="25">
        <v>68</v>
      </c>
      <c r="Q7" s="25">
        <v>85</v>
      </c>
      <c r="R7" s="25">
        <v>59.5</v>
      </c>
      <c r="S7" s="25">
        <v>178.5</v>
      </c>
    </row>
    <row r="8" spans="1:19" ht="15">
      <c r="A8" s="22" t="s">
        <v>106</v>
      </c>
      <c r="B8" s="4" t="s">
        <v>23</v>
      </c>
      <c r="C8" s="78">
        <v>275</v>
      </c>
      <c r="D8" s="24">
        <f t="shared" si="0"/>
        <v>275</v>
      </c>
      <c r="E8" s="25">
        <v>140.5</v>
      </c>
      <c r="F8" s="24">
        <f t="shared" si="1"/>
        <v>-134.5</v>
      </c>
      <c r="G8" s="26">
        <f t="shared" si="2"/>
        <v>-0.4890909090909091</v>
      </c>
      <c r="H8" s="23">
        <v>17</v>
      </c>
      <c r="I8" s="23">
        <v>31</v>
      </c>
      <c r="J8" s="25">
        <v>31</v>
      </c>
      <c r="K8" s="25">
        <v>15.5</v>
      </c>
      <c r="L8" s="25">
        <v>18</v>
      </c>
      <c r="M8" s="25">
        <v>11</v>
      </c>
      <c r="N8" s="25">
        <v>9</v>
      </c>
      <c r="O8" s="25"/>
      <c r="P8" s="25"/>
      <c r="Q8" s="25"/>
      <c r="R8" s="25"/>
      <c r="S8" s="25">
        <v>8</v>
      </c>
    </row>
    <row r="9" spans="1:19" ht="15">
      <c r="A9" s="22" t="s">
        <v>24</v>
      </c>
      <c r="B9" s="4" t="s">
        <v>25</v>
      </c>
      <c r="C9" s="78">
        <v>2400</v>
      </c>
      <c r="D9" s="24">
        <f t="shared" si="0"/>
        <v>2400</v>
      </c>
      <c r="E9" s="25">
        <v>2075</v>
      </c>
      <c r="F9" s="24">
        <f t="shared" si="1"/>
        <v>-325</v>
      </c>
      <c r="G9" s="26">
        <f t="shared" si="2"/>
        <v>-0.13541666666666666</v>
      </c>
      <c r="H9" s="23"/>
      <c r="I9" s="23">
        <v>2075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5">
      <c r="A10" s="22" t="s">
        <v>26</v>
      </c>
      <c r="B10" s="27" t="s">
        <v>27</v>
      </c>
      <c r="C10" s="78">
        <v>1850</v>
      </c>
      <c r="D10" s="24">
        <f t="shared" si="0"/>
        <v>1850</v>
      </c>
      <c r="E10" s="25">
        <v>2424</v>
      </c>
      <c r="F10" s="24">
        <f t="shared" si="1"/>
        <v>574</v>
      </c>
      <c r="G10" s="26">
        <f t="shared" si="2"/>
        <v>0.31027027027027027</v>
      </c>
      <c r="H10" s="23"/>
      <c r="I10" s="23">
        <v>504</v>
      </c>
      <c r="J10" s="25">
        <v>252</v>
      </c>
      <c r="K10" s="25">
        <v>252</v>
      </c>
      <c r="L10" s="25">
        <v>252</v>
      </c>
      <c r="M10" s="25">
        <v>252</v>
      </c>
      <c r="N10" s="25">
        <v>912</v>
      </c>
      <c r="O10" s="25"/>
      <c r="P10" s="25"/>
      <c r="Q10" s="25"/>
      <c r="R10" s="25"/>
      <c r="S10" s="25"/>
    </row>
    <row r="11" spans="1:19" ht="15">
      <c r="A11" s="22" t="s">
        <v>28</v>
      </c>
      <c r="B11" s="4" t="s">
        <v>29</v>
      </c>
      <c r="C11" s="78">
        <v>160</v>
      </c>
      <c r="D11" s="24">
        <f t="shared" si="0"/>
        <v>160</v>
      </c>
      <c r="E11" s="25">
        <v>162.79</v>
      </c>
      <c r="F11" s="24">
        <f t="shared" si="1"/>
        <v>2.789999999999992</v>
      </c>
      <c r="G11" s="26">
        <f t="shared" si="2"/>
        <v>0.01743749999999995</v>
      </c>
      <c r="H11" s="23">
        <v>162.79</v>
      </c>
      <c r="I11" s="23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5">
      <c r="A12" s="22" t="s">
        <v>30</v>
      </c>
      <c r="B12" s="4" t="s">
        <v>31</v>
      </c>
      <c r="C12" s="78">
        <v>150</v>
      </c>
      <c r="D12" s="24">
        <f t="shared" si="0"/>
        <v>150</v>
      </c>
      <c r="E12" s="25">
        <v>50</v>
      </c>
      <c r="F12" s="24">
        <f t="shared" si="1"/>
        <v>-100</v>
      </c>
      <c r="G12" s="26">
        <f t="shared" si="2"/>
        <v>-0.6666666666666666</v>
      </c>
      <c r="H12" s="23"/>
      <c r="I12" s="23"/>
      <c r="J12" s="25"/>
      <c r="K12" s="25"/>
      <c r="L12" s="25"/>
      <c r="M12" s="25">
        <v>50</v>
      </c>
      <c r="N12" s="25"/>
      <c r="O12" s="25"/>
      <c r="P12" s="25"/>
      <c r="Q12" s="25"/>
      <c r="R12" s="25"/>
      <c r="S12" s="25"/>
    </row>
    <row r="13" spans="1:19" ht="15">
      <c r="A13" s="22" t="s">
        <v>32</v>
      </c>
      <c r="B13" s="4" t="s">
        <v>33</v>
      </c>
      <c r="C13" s="78">
        <v>85</v>
      </c>
      <c r="D13" s="24">
        <v>85</v>
      </c>
      <c r="E13" s="25">
        <v>85</v>
      </c>
      <c r="F13" s="24">
        <f t="shared" si="1"/>
        <v>0</v>
      </c>
      <c r="G13" s="26">
        <f t="shared" si="2"/>
        <v>0</v>
      </c>
      <c r="H13" s="23"/>
      <c r="I13" s="23"/>
      <c r="J13" s="25"/>
      <c r="K13" s="25"/>
      <c r="L13" s="25"/>
      <c r="M13" s="25">
        <v>85</v>
      </c>
      <c r="N13" s="25"/>
      <c r="O13" s="25"/>
      <c r="P13" s="25"/>
      <c r="Q13" s="25"/>
      <c r="R13" s="25"/>
      <c r="S13" s="25"/>
    </row>
    <row r="14" spans="1:19" ht="15">
      <c r="A14" s="22" t="s">
        <v>34</v>
      </c>
      <c r="B14" s="4" t="s">
        <v>35</v>
      </c>
      <c r="C14" s="78">
        <v>900</v>
      </c>
      <c r="D14" s="24">
        <f aca="true" t="shared" si="3" ref="D14:D21">(C14/12)*$T$4</f>
        <v>900</v>
      </c>
      <c r="E14" s="25">
        <v>859.18</v>
      </c>
      <c r="F14" s="24">
        <f t="shared" si="1"/>
        <v>-40.82000000000005</v>
      </c>
      <c r="G14" s="26">
        <f t="shared" si="2"/>
        <v>-0.045355555555555614</v>
      </c>
      <c r="H14" s="23"/>
      <c r="I14" s="23"/>
      <c r="J14" s="25"/>
      <c r="K14" s="25"/>
      <c r="L14" s="25"/>
      <c r="M14" s="25"/>
      <c r="N14" s="25">
        <v>859.18</v>
      </c>
      <c r="O14" s="25"/>
      <c r="P14" s="25"/>
      <c r="Q14" s="25"/>
      <c r="R14" s="25"/>
      <c r="S14" s="25"/>
    </row>
    <row r="15" spans="1:19" ht="15">
      <c r="A15" s="22" t="s">
        <v>36</v>
      </c>
      <c r="B15" s="4" t="s">
        <v>37</v>
      </c>
      <c r="C15" s="78">
        <v>120</v>
      </c>
      <c r="D15" s="24">
        <f t="shared" si="3"/>
        <v>120</v>
      </c>
      <c r="E15" s="25">
        <v>125</v>
      </c>
      <c r="F15" s="24">
        <f t="shared" si="1"/>
        <v>5</v>
      </c>
      <c r="G15" s="26">
        <f t="shared" si="2"/>
        <v>0.041666666666666664</v>
      </c>
      <c r="H15" s="23"/>
      <c r="I15" s="23"/>
      <c r="J15" s="25"/>
      <c r="K15" s="25"/>
      <c r="L15" s="25"/>
      <c r="M15" s="25"/>
      <c r="N15" s="25"/>
      <c r="O15" s="25">
        <v>125</v>
      </c>
      <c r="P15" s="25"/>
      <c r="Q15" s="25"/>
      <c r="R15" s="25"/>
      <c r="S15" s="25"/>
    </row>
    <row r="16" spans="1:19" ht="15">
      <c r="A16" s="22" t="s">
        <v>38</v>
      </c>
      <c r="B16" s="4" t="s">
        <v>39</v>
      </c>
      <c r="C16" s="78">
        <v>900</v>
      </c>
      <c r="D16" s="24">
        <f t="shared" si="3"/>
        <v>900</v>
      </c>
      <c r="E16" s="25">
        <v>0</v>
      </c>
      <c r="F16" s="24">
        <f t="shared" si="1"/>
        <v>-900</v>
      </c>
      <c r="G16" s="26">
        <f t="shared" si="2"/>
        <v>-1</v>
      </c>
      <c r="H16" s="23"/>
      <c r="I16" s="23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5">
      <c r="A17" s="22" t="s">
        <v>40</v>
      </c>
      <c r="B17" s="4" t="s">
        <v>107</v>
      </c>
      <c r="C17" s="78">
        <v>100</v>
      </c>
      <c r="D17" s="24">
        <f t="shared" si="3"/>
        <v>100</v>
      </c>
      <c r="E17" s="25">
        <v>150</v>
      </c>
      <c r="F17" s="24">
        <f t="shared" si="1"/>
        <v>50</v>
      </c>
      <c r="G17" s="26">
        <f t="shared" si="2"/>
        <v>0.5</v>
      </c>
      <c r="H17" s="23"/>
      <c r="I17" s="23"/>
      <c r="J17" s="25"/>
      <c r="K17" s="25"/>
      <c r="L17" s="25"/>
      <c r="M17" s="25"/>
      <c r="N17" s="25"/>
      <c r="O17" s="4">
        <v>50</v>
      </c>
      <c r="P17" s="25">
        <v>100</v>
      </c>
      <c r="Q17" s="25"/>
      <c r="R17" s="25"/>
      <c r="S17" s="25"/>
    </row>
    <row r="18" spans="1:19" ht="15">
      <c r="A18" s="22" t="s">
        <v>41</v>
      </c>
      <c r="B18" s="4" t="s">
        <v>42</v>
      </c>
      <c r="C18" s="78">
        <v>150</v>
      </c>
      <c r="D18" s="24">
        <f t="shared" si="3"/>
        <v>150</v>
      </c>
      <c r="E18" s="25">
        <v>0</v>
      </c>
      <c r="F18" s="24">
        <f t="shared" si="1"/>
        <v>-150</v>
      </c>
      <c r="G18" s="26">
        <f t="shared" si="2"/>
        <v>-1</v>
      </c>
      <c r="H18" s="23"/>
      <c r="I18" s="23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20" ht="15">
      <c r="A19" s="22" t="s">
        <v>43</v>
      </c>
      <c r="B19" s="27" t="s">
        <v>44</v>
      </c>
      <c r="C19" s="78">
        <v>6000</v>
      </c>
      <c r="D19" s="24">
        <f t="shared" si="3"/>
        <v>6000</v>
      </c>
      <c r="E19" s="25">
        <v>1450.15</v>
      </c>
      <c r="F19" s="24">
        <f t="shared" si="1"/>
        <v>-4549.85</v>
      </c>
      <c r="G19" s="26">
        <f t="shared" si="2"/>
        <v>-0.7583083333333334</v>
      </c>
      <c r="H19" s="23">
        <v>18</v>
      </c>
      <c r="I19" s="23"/>
      <c r="J19" s="25">
        <v>10</v>
      </c>
      <c r="K19" s="25">
        <v>1000</v>
      </c>
      <c r="L19" s="25">
        <v>19.97</v>
      </c>
      <c r="M19" s="25">
        <v>236.8</v>
      </c>
      <c r="N19" s="25">
        <v>15</v>
      </c>
      <c r="O19" s="25"/>
      <c r="P19" s="25">
        <v>150.38</v>
      </c>
      <c r="Q19" s="25"/>
      <c r="R19" s="25"/>
      <c r="S19" s="25"/>
      <c r="T19" s="28"/>
    </row>
    <row r="20" spans="1:20" s="29" customFormat="1" ht="15">
      <c r="A20" s="29" t="s">
        <v>45</v>
      </c>
      <c r="B20" s="25" t="s">
        <v>46</v>
      </c>
      <c r="C20" s="78">
        <v>1000</v>
      </c>
      <c r="D20" s="24">
        <f t="shared" si="3"/>
        <v>1000</v>
      </c>
      <c r="E20" s="25">
        <v>0</v>
      </c>
      <c r="F20" s="24">
        <f t="shared" si="1"/>
        <v>-1000</v>
      </c>
      <c r="G20" s="26">
        <f t="shared" si="2"/>
        <v>-1</v>
      </c>
      <c r="H20" s="25"/>
      <c r="I20" s="25"/>
      <c r="K20" s="25"/>
      <c r="M20" s="25"/>
      <c r="O20" s="25"/>
      <c r="Q20" s="25"/>
      <c r="S20" s="25"/>
      <c r="T20" s="30"/>
    </row>
    <row r="21" spans="1:19" ht="15">
      <c r="A21" s="22" t="s">
        <v>114</v>
      </c>
      <c r="B21" s="27" t="s">
        <v>113</v>
      </c>
      <c r="C21" s="78">
        <v>12</v>
      </c>
      <c r="D21" s="24">
        <f t="shared" si="3"/>
        <v>12</v>
      </c>
      <c r="E21" s="25">
        <v>1752.6</v>
      </c>
      <c r="F21" s="24">
        <f t="shared" si="1"/>
        <v>1740.6</v>
      </c>
      <c r="G21" s="26">
        <f>_xlfn.IFERROR(F21/C21,0)</f>
        <v>145.04999999999998</v>
      </c>
      <c r="H21" s="23"/>
      <c r="I21" s="23"/>
      <c r="J21" s="25"/>
      <c r="K21" s="25"/>
      <c r="L21" s="25"/>
      <c r="M21" s="25"/>
      <c r="N21" s="25"/>
      <c r="O21" s="25"/>
      <c r="P21" s="25"/>
      <c r="Q21" s="25"/>
      <c r="R21" s="25"/>
      <c r="S21" s="25">
        <v>1752.6</v>
      </c>
    </row>
    <row r="22" spans="1:19" ht="15">
      <c r="A22" s="22"/>
      <c r="B22" s="27" t="s">
        <v>112</v>
      </c>
      <c r="C22" s="78"/>
      <c r="D22" s="24"/>
      <c r="E22" s="25">
        <v>17170.88</v>
      </c>
      <c r="F22" s="24"/>
      <c r="G22" s="26"/>
      <c r="H22" s="23"/>
      <c r="I22" s="23"/>
      <c r="J22" s="25"/>
      <c r="K22" s="25"/>
      <c r="L22" s="25"/>
      <c r="M22" s="25"/>
      <c r="N22" s="25">
        <v>82</v>
      </c>
      <c r="O22" s="25"/>
      <c r="P22" s="25">
        <v>88.88</v>
      </c>
      <c r="Q22" s="25">
        <v>17000</v>
      </c>
      <c r="R22" s="25"/>
      <c r="S22" s="25"/>
    </row>
    <row r="23" spans="1:19" s="35" customFormat="1" ht="15">
      <c r="A23" s="31"/>
      <c r="B23" s="31" t="s">
        <v>47</v>
      </c>
      <c r="C23" s="32">
        <v>17402</v>
      </c>
      <c r="D23" s="33">
        <f>SUM(D7:D21)</f>
        <v>17402</v>
      </c>
      <c r="E23" s="33">
        <v>29476.35</v>
      </c>
      <c r="F23" s="24"/>
      <c r="G23" s="34"/>
      <c r="H23" s="32">
        <v>491.54</v>
      </c>
      <c r="I23" s="32">
        <v>3200.75</v>
      </c>
      <c r="J23" s="32">
        <v>795</v>
      </c>
      <c r="K23" s="32">
        <v>1548</v>
      </c>
      <c r="L23" s="32">
        <v>748.97</v>
      </c>
      <c r="M23" s="32">
        <v>868.55</v>
      </c>
      <c r="N23" s="32">
        <v>2064.18</v>
      </c>
      <c r="O23" s="32">
        <v>268.5</v>
      </c>
      <c r="P23" s="32">
        <v>407.26</v>
      </c>
      <c r="Q23" s="32">
        <v>17085</v>
      </c>
      <c r="R23" s="32">
        <v>59.5</v>
      </c>
      <c r="S23" s="32">
        <v>1939.1</v>
      </c>
    </row>
    <row r="24" spans="1:19" ht="15">
      <c r="A24" s="22"/>
      <c r="B24" s="36" t="s">
        <v>48</v>
      </c>
      <c r="C24" s="4"/>
      <c r="D24" s="24"/>
      <c r="E24" s="25"/>
      <c r="F24" s="24"/>
      <c r="G24" s="26"/>
      <c r="H24" s="23"/>
      <c r="I24" s="23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5">
      <c r="A25" s="22" t="s">
        <v>43</v>
      </c>
      <c r="B25" s="4" t="s">
        <v>49</v>
      </c>
      <c r="C25" s="78">
        <v>120</v>
      </c>
      <c r="D25" s="24">
        <f aca="true" t="shared" si="4" ref="D25:D30">(C25/12)*$T$4</f>
        <v>120</v>
      </c>
      <c r="E25" s="25">
        <v>0</v>
      </c>
      <c r="F25" s="24">
        <f aca="true" t="shared" si="5" ref="F25:F30">(E25-D25)</f>
        <v>-120</v>
      </c>
      <c r="G25" s="26">
        <f aca="true" t="shared" si="6" ref="G25:G30">F25/C25</f>
        <v>-1</v>
      </c>
      <c r="H25" s="23"/>
      <c r="I25" s="23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5">
      <c r="A26" s="22" t="s">
        <v>45</v>
      </c>
      <c r="B26" s="4" t="s">
        <v>50</v>
      </c>
      <c r="C26" s="78">
        <v>3600</v>
      </c>
      <c r="D26" s="24">
        <f t="shared" si="4"/>
        <v>3600</v>
      </c>
      <c r="E26" s="25">
        <v>4276.8</v>
      </c>
      <c r="F26" s="24">
        <f t="shared" si="5"/>
        <v>676.8000000000002</v>
      </c>
      <c r="G26" s="26">
        <f t="shared" si="6"/>
        <v>0.18800000000000006</v>
      </c>
      <c r="H26" s="23">
        <v>240</v>
      </c>
      <c r="I26" s="23">
        <v>240</v>
      </c>
      <c r="J26" s="25">
        <v>420</v>
      </c>
      <c r="K26" s="25">
        <v>240</v>
      </c>
      <c r="L26" s="25">
        <v>307.8</v>
      </c>
      <c r="M26" s="25">
        <v>521.4</v>
      </c>
      <c r="N26" s="25">
        <v>307.8</v>
      </c>
      <c r="O26" s="25">
        <v>307.8</v>
      </c>
      <c r="P26" s="25">
        <v>538.2</v>
      </c>
      <c r="Q26" s="25">
        <v>307.8</v>
      </c>
      <c r="R26" s="25">
        <v>307.8</v>
      </c>
      <c r="S26" s="25">
        <v>538.2</v>
      </c>
    </row>
    <row r="27" spans="1:20" ht="15">
      <c r="A27" s="22" t="s">
        <v>51</v>
      </c>
      <c r="B27" s="27" t="s">
        <v>52</v>
      </c>
      <c r="C27" s="78">
        <v>250</v>
      </c>
      <c r="D27" s="24">
        <f t="shared" si="4"/>
        <v>250</v>
      </c>
      <c r="E27" s="25">
        <v>564.76</v>
      </c>
      <c r="F27" s="24">
        <f t="shared" si="5"/>
        <v>314.76</v>
      </c>
      <c r="G27" s="26">
        <f t="shared" si="6"/>
        <v>1.25904</v>
      </c>
      <c r="H27" s="23">
        <v>150</v>
      </c>
      <c r="I27" s="23"/>
      <c r="J27" s="25"/>
      <c r="K27" s="25">
        <v>4.02</v>
      </c>
      <c r="L27" s="25"/>
      <c r="M27" s="25"/>
      <c r="N27" s="25">
        <v>18</v>
      </c>
      <c r="O27" s="25"/>
      <c r="P27" s="25">
        <v>136.15</v>
      </c>
      <c r="Q27" s="25">
        <v>18</v>
      </c>
      <c r="R27" s="25">
        <v>132</v>
      </c>
      <c r="S27" s="25">
        <v>106.59</v>
      </c>
      <c r="T27" s="53">
        <v>18</v>
      </c>
    </row>
    <row r="28" spans="1:19" ht="15">
      <c r="A28" s="22" t="s">
        <v>53</v>
      </c>
      <c r="B28" s="27" t="s">
        <v>54</v>
      </c>
      <c r="C28" s="78">
        <v>290</v>
      </c>
      <c r="D28" s="24">
        <f t="shared" si="4"/>
        <v>290</v>
      </c>
      <c r="E28" s="25">
        <v>297</v>
      </c>
      <c r="F28" s="24">
        <f t="shared" si="5"/>
        <v>7</v>
      </c>
      <c r="G28" s="26">
        <f t="shared" si="6"/>
        <v>0.02413793103448276</v>
      </c>
      <c r="H28" s="23"/>
      <c r="I28" s="23">
        <v>297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5">
      <c r="A29" s="22" t="s">
        <v>55</v>
      </c>
      <c r="B29" s="27" t="s">
        <v>56</v>
      </c>
      <c r="C29" s="78">
        <v>150</v>
      </c>
      <c r="D29" s="24">
        <f t="shared" si="4"/>
        <v>150</v>
      </c>
      <c r="E29" s="25">
        <v>220</v>
      </c>
      <c r="F29" s="24">
        <f t="shared" si="5"/>
        <v>70</v>
      </c>
      <c r="G29" s="26">
        <f t="shared" si="6"/>
        <v>0.4666666666666667</v>
      </c>
      <c r="H29" s="23"/>
      <c r="I29" s="23"/>
      <c r="J29" s="25"/>
      <c r="K29" s="25"/>
      <c r="L29" s="25"/>
      <c r="M29" s="25"/>
      <c r="N29" s="25"/>
      <c r="O29" s="25"/>
      <c r="P29" s="25"/>
      <c r="Q29" s="25">
        <v>220</v>
      </c>
      <c r="R29" s="25"/>
      <c r="S29" s="25"/>
    </row>
    <row r="30" spans="1:19" ht="15">
      <c r="A30" s="22" t="s">
        <v>57</v>
      </c>
      <c r="B30" s="27" t="s">
        <v>58</v>
      </c>
      <c r="C30" s="78">
        <v>400</v>
      </c>
      <c r="D30" s="24">
        <f t="shared" si="4"/>
        <v>400</v>
      </c>
      <c r="E30" s="25">
        <v>153</v>
      </c>
      <c r="F30" s="24">
        <f t="shared" si="5"/>
        <v>-247</v>
      </c>
      <c r="G30" s="26">
        <f t="shared" si="6"/>
        <v>-0.6175</v>
      </c>
      <c r="H30" s="23">
        <v>70</v>
      </c>
      <c r="I30" s="23"/>
      <c r="J30" s="25"/>
      <c r="K30" s="25">
        <v>45</v>
      </c>
      <c r="L30" s="25"/>
      <c r="M30" s="25"/>
      <c r="N30" s="25">
        <v>38</v>
      </c>
      <c r="O30" s="25"/>
      <c r="P30" s="25"/>
      <c r="Q30" s="25"/>
      <c r="R30" s="25"/>
      <c r="S30" s="25"/>
    </row>
    <row r="31" spans="1:19" s="35" customFormat="1" ht="15">
      <c r="A31" s="31"/>
      <c r="B31" s="37" t="s">
        <v>47</v>
      </c>
      <c r="C31" s="38">
        <v>4810</v>
      </c>
      <c r="D31" s="33">
        <f>SUM(D25:D30)</f>
        <v>4810</v>
      </c>
      <c r="E31" s="33">
        <v>5511.56</v>
      </c>
      <c r="F31" s="24"/>
      <c r="G31" s="34"/>
      <c r="H31" s="38">
        <v>460</v>
      </c>
      <c r="I31" s="38">
        <v>537</v>
      </c>
      <c r="J31" s="38">
        <v>420</v>
      </c>
      <c r="K31" s="38">
        <v>289.02</v>
      </c>
      <c r="L31" s="38">
        <v>307.8</v>
      </c>
      <c r="M31" s="38">
        <v>521.4</v>
      </c>
      <c r="N31" s="38">
        <v>363.8</v>
      </c>
      <c r="O31" s="38">
        <v>307.8</v>
      </c>
      <c r="P31" s="38">
        <v>674.35</v>
      </c>
      <c r="Q31" s="38">
        <v>545.8</v>
      </c>
      <c r="R31" s="38">
        <v>439.8</v>
      </c>
      <c r="S31" s="38">
        <v>644.79</v>
      </c>
    </row>
    <row r="32" spans="1:19" s="45" customFormat="1" ht="15">
      <c r="A32" s="39"/>
      <c r="B32" s="40" t="s">
        <v>59</v>
      </c>
      <c r="C32" s="41">
        <f>C31+C23</f>
        <v>22212</v>
      </c>
      <c r="D32" s="41">
        <f>D31+D23</f>
        <v>22212</v>
      </c>
      <c r="E32" s="41">
        <v>34987.91</v>
      </c>
      <c r="F32" s="43">
        <v>0</v>
      </c>
      <c r="G32" s="44">
        <f>F32/C32</f>
        <v>0</v>
      </c>
      <c r="H32" s="41">
        <v>951.54</v>
      </c>
      <c r="I32" s="41">
        <v>3737.75</v>
      </c>
      <c r="J32" s="41">
        <v>1215</v>
      </c>
      <c r="K32" s="41">
        <v>1837.02</v>
      </c>
      <c r="L32" s="41">
        <v>1056.77</v>
      </c>
      <c r="M32" s="41">
        <v>1389.95</v>
      </c>
      <c r="N32" s="41">
        <v>2427.98</v>
      </c>
      <c r="O32" s="41">
        <v>576.3</v>
      </c>
      <c r="P32" s="41">
        <v>1081.61</v>
      </c>
      <c r="Q32" s="41">
        <v>17630.8</v>
      </c>
      <c r="R32" s="41">
        <v>499.3</v>
      </c>
      <c r="S32" s="41">
        <v>2583.89</v>
      </c>
    </row>
    <row r="33" spans="1:19" ht="15">
      <c r="A33" s="46"/>
      <c r="B33" s="46"/>
      <c r="C33" s="47"/>
      <c r="D33" s="48"/>
      <c r="E33" s="49"/>
      <c r="F33" s="48"/>
      <c r="G33" s="50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">
      <c r="A34" s="17"/>
      <c r="B34" s="11" t="s">
        <v>60</v>
      </c>
      <c r="C34" s="51"/>
      <c r="D34" s="52"/>
      <c r="E34" s="53"/>
      <c r="F34" s="24"/>
      <c r="G34" s="26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5">
      <c r="A35" s="17"/>
      <c r="B35" s="11"/>
      <c r="C35" s="51"/>
      <c r="D35" s="52"/>
      <c r="E35" s="53"/>
      <c r="F35" s="24"/>
      <c r="G35" s="26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5">
      <c r="A36" s="22" t="s">
        <v>61</v>
      </c>
      <c r="B36" s="27" t="s">
        <v>62</v>
      </c>
      <c r="C36" s="25">
        <v>0</v>
      </c>
      <c r="D36" s="24">
        <f>(C36/12)*$T$4</f>
        <v>0</v>
      </c>
      <c r="E36" s="25">
        <v>16283</v>
      </c>
      <c r="F36" s="24">
        <f>(E36-D36)</f>
        <v>16283</v>
      </c>
      <c r="G36" s="26">
        <f>_xlfn.IFERROR(F36/C36,0)</f>
        <v>0</v>
      </c>
      <c r="H36" s="25">
        <v>0</v>
      </c>
      <c r="I36" s="25">
        <v>16283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5">
      <c r="A37" s="22" t="s">
        <v>63</v>
      </c>
      <c r="B37" s="27" t="s">
        <v>64</v>
      </c>
      <c r="C37" s="25">
        <v>0</v>
      </c>
      <c r="D37" s="24">
        <f>(C37/12)*$T$4</f>
        <v>0</v>
      </c>
      <c r="E37" s="25">
        <v>451.6</v>
      </c>
      <c r="F37" s="24">
        <f>(E37-D37)</f>
        <v>451.6</v>
      </c>
      <c r="G37" s="26">
        <f>_xlfn.IFERROR(F37/C37,0)</f>
        <v>0</v>
      </c>
      <c r="H37" s="25">
        <v>0</v>
      </c>
      <c r="I37" s="25">
        <v>451.6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5">
      <c r="A38" s="22" t="s">
        <v>65</v>
      </c>
      <c r="B38" s="54" t="s">
        <v>66</v>
      </c>
      <c r="C38" s="23">
        <v>0</v>
      </c>
      <c r="D38" s="24">
        <f>(C38/12)*$T$4</f>
        <v>0</v>
      </c>
      <c r="E38" s="25">
        <v>20.96</v>
      </c>
      <c r="F38" s="24">
        <v>0</v>
      </c>
      <c r="G38" s="26">
        <f>_xlfn.IFERROR(F38/C38,0)</f>
        <v>0</v>
      </c>
      <c r="H38" s="23">
        <v>0.44</v>
      </c>
      <c r="I38" s="23">
        <v>0.42</v>
      </c>
      <c r="J38" s="25">
        <v>0.4</v>
      </c>
      <c r="K38" s="25">
        <v>0.86</v>
      </c>
      <c r="L38" s="25">
        <v>0.86</v>
      </c>
      <c r="M38" s="25"/>
      <c r="N38" s="25"/>
      <c r="O38" s="25"/>
      <c r="P38" s="25">
        <v>8.11</v>
      </c>
      <c r="Q38" s="25"/>
      <c r="R38" s="25"/>
      <c r="S38" s="25">
        <v>9.87</v>
      </c>
    </row>
    <row r="39" spans="1:19" ht="15">
      <c r="A39" s="22" t="s">
        <v>67</v>
      </c>
      <c r="B39" s="22" t="s">
        <v>68</v>
      </c>
      <c r="C39" s="23">
        <v>0</v>
      </c>
      <c r="D39" s="24">
        <f>(C39/12)*$T$4</f>
        <v>0</v>
      </c>
      <c r="E39" s="25">
        <v>0</v>
      </c>
      <c r="F39" s="24">
        <v>0</v>
      </c>
      <c r="G39" s="26">
        <f>_xlfn.IFERROR(F39/C39,0)</f>
        <v>0</v>
      </c>
      <c r="H39" s="23">
        <v>0</v>
      </c>
      <c r="I39" s="23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5">
      <c r="A40" s="22" t="s">
        <v>69</v>
      </c>
      <c r="B40" s="22" t="s">
        <v>70</v>
      </c>
      <c r="C40" s="23">
        <v>0</v>
      </c>
      <c r="D40" s="24">
        <f>(C40/12)*$T$4</f>
        <v>0</v>
      </c>
      <c r="E40" s="25">
        <v>0</v>
      </c>
      <c r="F40" s="24">
        <v>0</v>
      </c>
      <c r="G40" s="26">
        <f>_xlfn.IFERROR(F40/C40,0)</f>
        <v>0</v>
      </c>
      <c r="H40" s="23">
        <v>0</v>
      </c>
      <c r="I40" s="23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5">
      <c r="A41" s="22" t="s">
        <v>111</v>
      </c>
      <c r="B41" s="22" t="s">
        <v>110</v>
      </c>
      <c r="C41" s="23"/>
      <c r="D41" s="24"/>
      <c r="E41" s="25">
        <v>9709.63</v>
      </c>
      <c r="F41" s="24"/>
      <c r="G41" s="26"/>
      <c r="H41" s="23">
        <v>5112.67</v>
      </c>
      <c r="I41" s="23"/>
      <c r="J41" s="25"/>
      <c r="K41" s="25"/>
      <c r="L41" s="25"/>
      <c r="M41" s="25"/>
      <c r="N41" s="25"/>
      <c r="O41" s="25">
        <v>4596.96</v>
      </c>
      <c r="P41" s="25"/>
      <c r="Q41" s="25"/>
      <c r="R41" s="25"/>
      <c r="S41" s="25"/>
    </row>
    <row r="42" spans="1:19" ht="15">
      <c r="A42" s="22"/>
      <c r="B42" s="22" t="s">
        <v>109</v>
      </c>
      <c r="C42" s="23"/>
      <c r="D42" s="24"/>
      <c r="E42" s="25">
        <v>17000</v>
      </c>
      <c r="F42" s="24"/>
      <c r="G42" s="26"/>
      <c r="H42" s="23"/>
      <c r="I42" s="23"/>
      <c r="J42" s="25"/>
      <c r="K42" s="25"/>
      <c r="L42" s="25"/>
      <c r="M42" s="25"/>
      <c r="N42" s="25"/>
      <c r="O42" s="25"/>
      <c r="P42" s="25">
        <v>17000</v>
      </c>
      <c r="Q42" s="25"/>
      <c r="R42" s="25"/>
      <c r="S42" s="25"/>
    </row>
    <row r="43" spans="1:19" ht="15">
      <c r="A43" s="22" t="s">
        <v>108</v>
      </c>
      <c r="B43" s="22" t="s">
        <v>71</v>
      </c>
      <c r="C43" s="23">
        <v>0</v>
      </c>
      <c r="D43" s="24">
        <f>(C43/12)*$T$4</f>
        <v>0</v>
      </c>
      <c r="E43" s="25">
        <v>0</v>
      </c>
      <c r="F43" s="24">
        <v>0</v>
      </c>
      <c r="G43" s="26">
        <f>_xlfn.IFERROR(F43/C43,0)</f>
        <v>0</v>
      </c>
      <c r="H43" s="23">
        <v>0</v>
      </c>
      <c r="I43" s="23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20" s="45" customFormat="1" ht="15">
      <c r="A44" s="55"/>
      <c r="B44" s="56" t="s">
        <v>72</v>
      </c>
      <c r="C44" s="41">
        <f>SUM(C36:C43)</f>
        <v>0</v>
      </c>
      <c r="D44" s="41">
        <f>SUM(D36:D43)</f>
        <v>0</v>
      </c>
      <c r="E44" s="41">
        <v>43465.19</v>
      </c>
      <c r="F44" s="42">
        <v>0</v>
      </c>
      <c r="G44" s="57">
        <v>0</v>
      </c>
      <c r="H44" s="41">
        <v>5113.11</v>
      </c>
      <c r="I44" s="41">
        <v>16735.02</v>
      </c>
      <c r="J44" s="41">
        <v>0.4</v>
      </c>
      <c r="K44" s="41">
        <v>0.86</v>
      </c>
      <c r="L44" s="41">
        <v>0.86</v>
      </c>
      <c r="M44" s="41">
        <v>0</v>
      </c>
      <c r="N44" s="41">
        <v>0</v>
      </c>
      <c r="O44" s="41">
        <v>4596.96</v>
      </c>
      <c r="P44" s="41">
        <v>17008.11</v>
      </c>
      <c r="Q44" s="41">
        <v>0</v>
      </c>
      <c r="R44" s="41">
        <v>0</v>
      </c>
      <c r="S44" s="41">
        <f>SUM(S36:S43)</f>
        <v>9.87</v>
      </c>
      <c r="T44" s="58"/>
    </row>
    <row r="45" spans="4:7" ht="15">
      <c r="D45" s="59"/>
      <c r="E45" s="60"/>
      <c r="F45" s="59"/>
      <c r="G45" s="61"/>
    </row>
    <row r="46" spans="2:19" ht="15">
      <c r="B46" s="91" t="s">
        <v>73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 ht="15">
      <c r="B47" s="91" t="s">
        <v>74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 ht="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4:19" ht="15">
      <c r="D49" s="60"/>
      <c r="E49" s="60"/>
      <c r="F49" s="60"/>
      <c r="G49" s="61"/>
      <c r="H49" s="1"/>
      <c r="I49" s="1"/>
      <c r="K49" s="1"/>
      <c r="M49" s="1"/>
      <c r="O49" s="1"/>
      <c r="Q49" s="1"/>
      <c r="S49" s="1"/>
    </row>
    <row r="50" spans="4:19" ht="15">
      <c r="D50" s="60"/>
      <c r="E50" s="60"/>
      <c r="F50" s="60"/>
      <c r="G50" s="61"/>
      <c r="H50" s="1"/>
      <c r="I50" s="1"/>
      <c r="K50" s="1"/>
      <c r="M50" s="1"/>
      <c r="O50" s="1"/>
      <c r="Q50" s="1"/>
      <c r="S50" s="1"/>
    </row>
    <row r="51" spans="4:19" ht="15">
      <c r="D51" s="60"/>
      <c r="E51" s="60"/>
      <c r="F51" s="60"/>
      <c r="G51" s="61"/>
      <c r="H51" s="1"/>
      <c r="I51" s="1"/>
      <c r="K51" s="1"/>
      <c r="M51" s="1"/>
      <c r="O51" s="1"/>
      <c r="Q51" s="1"/>
      <c r="S51" s="1"/>
    </row>
    <row r="52" spans="4:19" ht="15">
      <c r="D52" s="60"/>
      <c r="E52" s="60"/>
      <c r="F52" s="60"/>
      <c r="G52" s="61"/>
      <c r="H52" s="1"/>
      <c r="I52" s="1"/>
      <c r="K52" s="1"/>
      <c r="M52" s="1"/>
      <c r="O52" s="1"/>
      <c r="Q52" s="1"/>
      <c r="S52" s="1"/>
    </row>
    <row r="53" spans="4:19" ht="15">
      <c r="D53" s="60"/>
      <c r="E53" s="60"/>
      <c r="F53" s="60"/>
      <c r="G53" s="61"/>
      <c r="H53" s="1"/>
      <c r="I53" s="1"/>
      <c r="K53" s="1"/>
      <c r="M53" s="1"/>
      <c r="O53" s="1"/>
      <c r="Q53" s="1"/>
      <c r="S53" s="1"/>
    </row>
    <row r="54" spans="4:19" ht="15">
      <c r="D54" s="60"/>
      <c r="E54" s="60"/>
      <c r="F54" s="60"/>
      <c r="G54" s="61"/>
      <c r="H54" s="1"/>
      <c r="I54" s="1"/>
      <c r="K54" s="1"/>
      <c r="M54" s="1"/>
      <c r="O54" s="1"/>
      <c r="Q54" s="1"/>
      <c r="S54" s="1"/>
    </row>
    <row r="55" spans="4:19" ht="15">
      <c r="D55" s="60"/>
      <c r="E55" s="60"/>
      <c r="F55" s="60"/>
      <c r="G55" s="61"/>
      <c r="H55" s="1"/>
      <c r="I55" s="1"/>
      <c r="K55" s="1"/>
      <c r="M55" s="1"/>
      <c r="O55" s="1"/>
      <c r="Q55" s="1"/>
      <c r="S55" s="1"/>
    </row>
    <row r="56" spans="4:19" ht="15">
      <c r="D56" s="60"/>
      <c r="E56" s="60"/>
      <c r="F56" s="60"/>
      <c r="G56" s="61"/>
      <c r="H56" s="1"/>
      <c r="I56" s="1"/>
      <c r="K56" s="1"/>
      <c r="M56" s="1"/>
      <c r="O56" s="1"/>
      <c r="Q56" s="1"/>
      <c r="S56" s="1"/>
    </row>
    <row r="57" spans="4:19" ht="15">
      <c r="D57" s="60"/>
      <c r="E57" s="60"/>
      <c r="F57" s="60"/>
      <c r="G57" s="61"/>
      <c r="H57" s="1"/>
      <c r="I57" s="1"/>
      <c r="K57" s="1"/>
      <c r="M57" s="1"/>
      <c r="O57" s="1"/>
      <c r="Q57" s="1"/>
      <c r="S57" s="1"/>
    </row>
    <row r="58" spans="4:19" ht="15">
      <c r="D58" s="60"/>
      <c r="E58" s="60"/>
      <c r="F58" s="60"/>
      <c r="G58" s="61"/>
      <c r="H58" s="1"/>
      <c r="I58" s="1"/>
      <c r="K58" s="1"/>
      <c r="M58" s="1"/>
      <c r="O58" s="1"/>
      <c r="Q58" s="1"/>
      <c r="S58" s="1"/>
    </row>
    <row r="59" spans="4:19" ht="15">
      <c r="D59" s="60"/>
      <c r="E59" s="60"/>
      <c r="F59" s="60"/>
      <c r="G59" s="61"/>
      <c r="H59" s="1"/>
      <c r="I59" s="1"/>
      <c r="K59" s="1"/>
      <c r="M59" s="1"/>
      <c r="O59" s="1"/>
      <c r="Q59" s="1"/>
      <c r="S59" s="1"/>
    </row>
    <row r="60" spans="4:7" ht="15">
      <c r="D60" s="59"/>
      <c r="E60" s="60"/>
      <c r="F60" s="59"/>
      <c r="G60" s="61"/>
    </row>
    <row r="61" spans="4:7" ht="15">
      <c r="D61" s="59"/>
      <c r="E61" s="60"/>
      <c r="F61" s="59"/>
      <c r="G61" s="61"/>
    </row>
    <row r="62" spans="4:7" ht="15">
      <c r="D62" s="59"/>
      <c r="E62" s="60"/>
      <c r="F62" s="59"/>
      <c r="G62" s="61"/>
    </row>
    <row r="63" spans="4:7" ht="15">
      <c r="D63" s="59"/>
      <c r="E63" s="60"/>
      <c r="F63" s="59"/>
      <c r="G63" s="61"/>
    </row>
    <row r="64" spans="4:7" ht="15">
      <c r="D64" s="59"/>
      <c r="E64" s="60"/>
      <c r="F64" s="59"/>
      <c r="G64" s="61"/>
    </row>
    <row r="65" spans="4:7" ht="15">
      <c r="D65" s="59"/>
      <c r="E65" s="60"/>
      <c r="F65" s="59"/>
      <c r="G65" s="61"/>
    </row>
    <row r="66" spans="4:7" ht="15">
      <c r="D66" s="59"/>
      <c r="E66" s="60"/>
      <c r="F66" s="59"/>
      <c r="G66" s="61"/>
    </row>
    <row r="67" spans="4:7" ht="15">
      <c r="D67" s="59"/>
      <c r="E67" s="60"/>
      <c r="F67" s="59"/>
      <c r="G67" s="61"/>
    </row>
    <row r="68" spans="4:7" ht="15">
      <c r="D68" s="59"/>
      <c r="E68" s="60"/>
      <c r="F68" s="59"/>
      <c r="G68" s="61"/>
    </row>
    <row r="69" spans="4:7" ht="15">
      <c r="D69" s="59"/>
      <c r="E69" s="60"/>
      <c r="F69" s="59"/>
      <c r="G69" s="61"/>
    </row>
    <row r="70" spans="4:7" ht="15">
      <c r="D70" s="59"/>
      <c r="E70" s="60"/>
      <c r="F70" s="59"/>
      <c r="G70" s="61"/>
    </row>
    <row r="71" spans="4:7" ht="15">
      <c r="D71" s="59"/>
      <c r="E71" s="60"/>
      <c r="F71" s="59"/>
      <c r="G71" s="61"/>
    </row>
    <row r="72" spans="4:7" ht="15">
      <c r="D72" s="59"/>
      <c r="E72" s="60"/>
      <c r="F72" s="59"/>
      <c r="G72" s="61"/>
    </row>
    <row r="73" spans="4:7" ht="15">
      <c r="D73" s="59"/>
      <c r="E73" s="60"/>
      <c r="F73" s="59"/>
      <c r="G73" s="61"/>
    </row>
    <row r="74" spans="4:7" ht="15">
      <c r="D74" s="59"/>
      <c r="E74" s="60"/>
      <c r="F74" s="59"/>
      <c r="G74" s="61"/>
    </row>
    <row r="75" spans="4:7" ht="15">
      <c r="D75" s="59"/>
      <c r="E75" s="60"/>
      <c r="F75" s="59"/>
      <c r="G75" s="61"/>
    </row>
    <row r="76" spans="4:7" ht="15">
      <c r="D76" s="59"/>
      <c r="E76" s="60"/>
      <c r="F76" s="59"/>
      <c r="G76" s="61"/>
    </row>
    <row r="77" spans="4:7" ht="15">
      <c r="D77" s="59"/>
      <c r="E77" s="60"/>
      <c r="F77" s="59"/>
      <c r="G77" s="61"/>
    </row>
    <row r="78" spans="4:7" ht="15">
      <c r="D78" s="59"/>
      <c r="E78" s="60"/>
      <c r="F78" s="59"/>
      <c r="G78" s="61"/>
    </row>
    <row r="79" spans="4:7" ht="15">
      <c r="D79" s="59"/>
      <c r="E79" s="60"/>
      <c r="F79" s="59"/>
      <c r="G79" s="61"/>
    </row>
    <row r="80" spans="4:7" ht="15">
      <c r="D80" s="59"/>
      <c r="E80" s="60"/>
      <c r="F80" s="59"/>
      <c r="G80" s="61"/>
    </row>
    <row r="81" spans="4:7" ht="15">
      <c r="D81" s="59"/>
      <c r="E81" s="60"/>
      <c r="F81" s="59"/>
      <c r="G81" s="61"/>
    </row>
    <row r="82" spans="4:7" ht="15">
      <c r="D82" s="59"/>
      <c r="E82" s="60"/>
      <c r="F82" s="59"/>
      <c r="G82" s="61"/>
    </row>
    <row r="83" spans="4:7" ht="15">
      <c r="D83" s="59"/>
      <c r="E83" s="60"/>
      <c r="F83" s="59"/>
      <c r="G83" s="61"/>
    </row>
    <row r="84" spans="4:7" ht="15">
      <c r="D84" s="59"/>
      <c r="E84" s="60"/>
      <c r="F84" s="59"/>
      <c r="G84" s="61"/>
    </row>
    <row r="85" spans="4:7" ht="15">
      <c r="D85" s="59"/>
      <c r="E85" s="60"/>
      <c r="F85" s="59"/>
      <c r="G85" s="61"/>
    </row>
    <row r="86" spans="4:7" ht="15">
      <c r="D86" s="59"/>
      <c r="E86" s="60"/>
      <c r="F86" s="59"/>
      <c r="G86" s="61"/>
    </row>
    <row r="87" spans="4:7" ht="15">
      <c r="D87" s="59"/>
      <c r="E87" s="60"/>
      <c r="F87" s="59"/>
      <c r="G87" s="61"/>
    </row>
    <row r="88" spans="4:7" ht="15">
      <c r="D88" s="59"/>
      <c r="E88" s="60"/>
      <c r="F88" s="59"/>
      <c r="G88" s="61"/>
    </row>
    <row r="89" spans="4:7" ht="15">
      <c r="D89" s="59"/>
      <c r="E89" s="60"/>
      <c r="F89" s="59"/>
      <c r="G89" s="61"/>
    </row>
    <row r="90" spans="4:7" ht="15">
      <c r="D90" s="59"/>
      <c r="E90" s="60"/>
      <c r="F90" s="59"/>
      <c r="G90" s="61"/>
    </row>
    <row r="91" spans="4:7" ht="15">
      <c r="D91" s="59"/>
      <c r="E91" s="60"/>
      <c r="F91" s="59"/>
      <c r="G91" s="61"/>
    </row>
    <row r="92" spans="4:7" ht="15">
      <c r="D92" s="59"/>
      <c r="E92" s="60"/>
      <c r="F92" s="59"/>
      <c r="G92" s="61"/>
    </row>
    <row r="93" spans="4:7" ht="15">
      <c r="D93" s="59"/>
      <c r="E93" s="60"/>
      <c r="F93" s="59"/>
      <c r="G93" s="61"/>
    </row>
    <row r="94" spans="4:7" ht="15">
      <c r="D94" s="59"/>
      <c r="E94" s="60"/>
      <c r="F94" s="59"/>
      <c r="G94" s="61"/>
    </row>
    <row r="95" spans="4:7" ht="15">
      <c r="D95" s="59"/>
      <c r="E95" s="60"/>
      <c r="F95" s="59"/>
      <c r="G95" s="61"/>
    </row>
    <row r="96" spans="4:7" ht="15">
      <c r="D96" s="59"/>
      <c r="E96" s="60"/>
      <c r="F96" s="59"/>
      <c r="G96" s="61"/>
    </row>
    <row r="97" spans="4:7" ht="15">
      <c r="D97" s="59"/>
      <c r="E97" s="60"/>
      <c r="F97" s="59"/>
      <c r="G97" s="61"/>
    </row>
    <row r="98" spans="4:7" ht="15">
      <c r="D98" s="59"/>
      <c r="E98" s="60"/>
      <c r="F98" s="59"/>
      <c r="G98" s="61"/>
    </row>
    <row r="99" spans="4:7" ht="15">
      <c r="D99" s="59"/>
      <c r="E99" s="60"/>
      <c r="F99" s="59"/>
      <c r="G99" s="61"/>
    </row>
    <row r="100" spans="4:7" ht="15">
      <c r="D100" s="59"/>
      <c r="E100" s="60"/>
      <c r="F100" s="59"/>
      <c r="G100" s="61"/>
    </row>
    <row r="101" spans="4:7" ht="15">
      <c r="D101" s="59"/>
      <c r="E101" s="60"/>
      <c r="F101" s="59"/>
      <c r="G101" s="61"/>
    </row>
    <row r="102" spans="4:7" ht="15">
      <c r="D102" s="59"/>
      <c r="E102" s="60"/>
      <c r="F102" s="59"/>
      <c r="G102" s="61"/>
    </row>
    <row r="103" spans="4:7" ht="15">
      <c r="D103" s="59"/>
      <c r="E103" s="60"/>
      <c r="F103" s="59"/>
      <c r="G103" s="61"/>
    </row>
    <row r="104" spans="4:7" ht="15">
      <c r="D104" s="59"/>
      <c r="E104" s="60"/>
      <c r="F104" s="59"/>
      <c r="G104" s="61"/>
    </row>
    <row r="105" spans="4:7" ht="15">
      <c r="D105" s="59"/>
      <c r="E105" s="60"/>
      <c r="F105" s="59"/>
      <c r="G105" s="61"/>
    </row>
    <row r="106" spans="4:7" ht="15">
      <c r="D106" s="59"/>
      <c r="E106" s="60"/>
      <c r="F106" s="59"/>
      <c r="G106" s="61"/>
    </row>
    <row r="107" spans="4:7" ht="15">
      <c r="D107" s="59"/>
      <c r="E107" s="60"/>
      <c r="F107" s="59"/>
      <c r="G107" s="61"/>
    </row>
    <row r="108" spans="4:7" ht="15">
      <c r="D108" s="59"/>
      <c r="E108" s="60"/>
      <c r="F108" s="59"/>
      <c r="G108" s="61"/>
    </row>
    <row r="109" spans="4:7" ht="15">
      <c r="D109" s="59"/>
      <c r="E109" s="60"/>
      <c r="F109" s="59"/>
      <c r="G109" s="61"/>
    </row>
    <row r="110" spans="4:7" ht="15">
      <c r="D110" s="59"/>
      <c r="E110" s="60"/>
      <c r="F110" s="59"/>
      <c r="G110" s="61"/>
    </row>
    <row r="111" spans="4:7" ht="15">
      <c r="D111" s="59"/>
      <c r="E111" s="60"/>
      <c r="F111" s="59"/>
      <c r="G111" s="61"/>
    </row>
    <row r="112" spans="4:7" ht="15">
      <c r="D112" s="59"/>
      <c r="E112" s="60"/>
      <c r="F112" s="59"/>
      <c r="G112" s="61"/>
    </row>
    <row r="113" spans="4:7" ht="15">
      <c r="D113" s="59"/>
      <c r="E113" s="60"/>
      <c r="F113" s="59"/>
      <c r="G113" s="61"/>
    </row>
    <row r="114" spans="4:7" ht="15">
      <c r="D114" s="59"/>
      <c r="E114" s="60"/>
      <c r="F114" s="59"/>
      <c r="G114" s="61"/>
    </row>
    <row r="115" spans="4:7" ht="15">
      <c r="D115" s="59"/>
      <c r="E115" s="60"/>
      <c r="F115" s="59"/>
      <c r="G115" s="61"/>
    </row>
    <row r="116" spans="4:7" ht="15">
      <c r="D116" s="59"/>
      <c r="E116" s="60"/>
      <c r="F116" s="59"/>
      <c r="G116" s="61"/>
    </row>
    <row r="117" spans="4:7" ht="15">
      <c r="D117" s="59"/>
      <c r="E117" s="60"/>
      <c r="F117" s="59"/>
      <c r="G117" s="61"/>
    </row>
    <row r="118" spans="4:7" ht="15">
      <c r="D118" s="59"/>
      <c r="E118" s="60"/>
      <c r="F118" s="59"/>
      <c r="G118" s="61"/>
    </row>
    <row r="119" spans="4:7" ht="15">
      <c r="D119" s="59"/>
      <c r="E119" s="60"/>
      <c r="F119" s="59"/>
      <c r="G119" s="61"/>
    </row>
    <row r="120" spans="4:7" ht="15">
      <c r="D120" s="59"/>
      <c r="E120" s="60"/>
      <c r="F120" s="59"/>
      <c r="G120" s="61"/>
    </row>
    <row r="121" spans="4:7" ht="15">
      <c r="D121" s="59"/>
      <c r="E121" s="60"/>
      <c r="F121" s="59"/>
      <c r="G121" s="61"/>
    </row>
    <row r="122" spans="4:7" ht="15">
      <c r="D122" s="59"/>
      <c r="E122" s="60"/>
      <c r="F122" s="59"/>
      <c r="G122" s="61"/>
    </row>
  </sheetData>
  <sheetProtection selectLockedCells="1" selectUnlockedCells="1"/>
  <mergeCells count="4">
    <mergeCell ref="A1:IV2"/>
    <mergeCell ref="B46:S46"/>
    <mergeCell ref="B47:S47"/>
    <mergeCell ref="B48:S48"/>
  </mergeCells>
  <printOptions gridLines="1"/>
  <pageMargins left="0.7086614173228347" right="0.7086614173228347" top="0.7480314960629921" bottom="0.9055118110236221" header="0.5118110236220472" footer="0.7480314960629921"/>
  <pageSetup fitToHeight="1" fitToWidth="1" horizontalDpi="1200" verticalDpi="1200" orientation="landscape" paperSize="9" scale="69" r:id="rId3"/>
  <headerFooter alignWithMargins="0">
    <oddFooter>&amp;CPrepared by BPC Clerk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zoomScalePageLayoutView="0" workbookViewId="0" topLeftCell="A1">
      <selection activeCell="J20" sqref="J20"/>
    </sheetView>
  </sheetViews>
  <sheetFormatPr defaultColWidth="9.140625" defaultRowHeight="15"/>
  <cols>
    <col min="5" max="5" width="11.57421875" style="0" customWidth="1"/>
    <col min="6" max="6" width="18.140625" style="62" customWidth="1"/>
    <col min="7" max="7" width="10.8515625" style="0" bestFit="1" customWidth="1"/>
    <col min="9" max="9" width="11.57421875" style="29" customWidth="1"/>
  </cols>
  <sheetData>
    <row r="1" ht="15">
      <c r="A1" s="28" t="s">
        <v>96</v>
      </c>
    </row>
    <row r="3" spans="1:4" ht="15">
      <c r="A3" s="28">
        <v>1</v>
      </c>
      <c r="C3" s="63"/>
      <c r="D3" s="63"/>
    </row>
    <row r="8" spans="1:7" ht="15">
      <c r="A8" s="68" t="s">
        <v>124</v>
      </c>
      <c r="B8" s="68"/>
      <c r="C8" s="68"/>
      <c r="D8" s="68"/>
      <c r="E8" s="68"/>
      <c r="F8" s="84">
        <v>43465.19</v>
      </c>
      <c r="G8" s="83"/>
    </row>
    <row r="9" spans="1:11" ht="15">
      <c r="A9" s="68" t="s">
        <v>123</v>
      </c>
      <c r="B9" s="68"/>
      <c r="C9" s="68"/>
      <c r="D9" s="68"/>
      <c r="E9" s="68"/>
      <c r="F9" s="82">
        <v>34987.91</v>
      </c>
      <c r="G9" s="64"/>
      <c r="K9" s="1"/>
    </row>
    <row r="10" spans="1:6" ht="15">
      <c r="A10" s="68" t="s">
        <v>75</v>
      </c>
      <c r="B10" s="68"/>
      <c r="C10" s="68"/>
      <c r="D10" s="68"/>
      <c r="E10" s="68"/>
      <c r="F10" s="80">
        <v>8477.28</v>
      </c>
    </row>
    <row r="11" spans="1:7" ht="15">
      <c r="A11" s="68" t="s">
        <v>122</v>
      </c>
      <c r="B11" s="68"/>
      <c r="C11" s="68"/>
      <c r="D11" s="68"/>
      <c r="E11" s="68"/>
      <c r="F11" s="80">
        <v>16848.32</v>
      </c>
      <c r="G11" s="64"/>
    </row>
    <row r="12" spans="1:6" ht="15">
      <c r="A12" s="68" t="s">
        <v>76</v>
      </c>
      <c r="B12" s="68"/>
      <c r="C12" s="68"/>
      <c r="D12" s="68"/>
      <c r="E12" s="68"/>
      <c r="F12" s="79">
        <v>25325.6</v>
      </c>
    </row>
    <row r="13" spans="1:6" ht="15">
      <c r="A13" s="68"/>
      <c r="B13" s="68"/>
      <c r="C13" s="68"/>
      <c r="D13" s="68"/>
      <c r="E13" s="68"/>
      <c r="F13" s="80"/>
    </row>
    <row r="14" spans="1:9" ht="15">
      <c r="A14" s="68"/>
      <c r="B14" s="68"/>
      <c r="C14" s="68"/>
      <c r="D14" s="68"/>
      <c r="E14" s="68"/>
      <c r="F14" s="80"/>
      <c r="H14" s="29"/>
      <c r="I14"/>
    </row>
    <row r="15" spans="1:9" ht="15">
      <c r="A15" s="68"/>
      <c r="B15" s="68"/>
      <c r="C15" s="68"/>
      <c r="D15" s="68"/>
      <c r="E15" s="68"/>
      <c r="F15" s="80"/>
      <c r="H15" s="65"/>
      <c r="I15" s="66"/>
    </row>
    <row r="16" spans="1:13" ht="15">
      <c r="A16" s="68" t="s">
        <v>121</v>
      </c>
      <c r="B16" s="68"/>
      <c r="C16" s="68"/>
      <c r="D16" s="68"/>
      <c r="E16" s="68"/>
      <c r="F16" s="80">
        <v>15534.12</v>
      </c>
      <c r="G16" s="67"/>
      <c r="H16" s="67"/>
      <c r="M16" s="29"/>
    </row>
    <row r="17" spans="1:13" ht="15">
      <c r="A17" s="68" t="s">
        <v>120</v>
      </c>
      <c r="B17" s="68"/>
      <c r="C17" s="68"/>
      <c r="D17" s="68"/>
      <c r="E17" s="68"/>
      <c r="F17" s="80">
        <v>10017.98</v>
      </c>
      <c r="G17" s="67"/>
      <c r="H17" s="67"/>
      <c r="M17" s="29"/>
    </row>
    <row r="18" spans="1:13" ht="15">
      <c r="A18" s="68" t="s">
        <v>119</v>
      </c>
      <c r="B18" s="68"/>
      <c r="C18" s="68"/>
      <c r="D18" s="68"/>
      <c r="E18" s="68"/>
      <c r="F18" s="80"/>
      <c r="G18" s="81"/>
      <c r="H18" s="67"/>
      <c r="M18" s="29"/>
    </row>
    <row r="19" spans="1:13" ht="15">
      <c r="A19" s="68"/>
      <c r="B19" s="68"/>
      <c r="C19" s="68"/>
      <c r="D19" s="68"/>
      <c r="E19" s="68"/>
      <c r="F19" s="80"/>
      <c r="I19" s="65"/>
      <c r="M19" s="65"/>
    </row>
    <row r="20" spans="1:13" ht="15">
      <c r="A20" s="68" t="s">
        <v>118</v>
      </c>
      <c r="B20" s="68"/>
      <c r="C20" s="68"/>
      <c r="D20" s="68"/>
      <c r="E20" s="68"/>
      <c r="F20" s="80">
        <v>186.5</v>
      </c>
      <c r="I20" s="65"/>
      <c r="M20" s="65"/>
    </row>
    <row r="21" spans="1:13" ht="15">
      <c r="A21" s="68" t="s">
        <v>117</v>
      </c>
      <c r="B21" s="68"/>
      <c r="C21" s="68"/>
      <c r="D21" s="68"/>
      <c r="E21" s="68"/>
      <c r="F21" s="80">
        <v>40</v>
      </c>
      <c r="I21" s="65"/>
      <c r="M21" s="65"/>
    </row>
    <row r="22" spans="1:13" ht="15">
      <c r="A22" s="68" t="s">
        <v>79</v>
      </c>
      <c r="B22" s="68"/>
      <c r="C22" s="68"/>
      <c r="D22" s="68"/>
      <c r="E22" s="68"/>
      <c r="F22" s="79">
        <v>25325.6</v>
      </c>
      <c r="I22" s="65"/>
      <c r="M22" s="65"/>
    </row>
    <row r="24" ht="15">
      <c r="H24" t="s">
        <v>80</v>
      </c>
    </row>
    <row r="25" ht="15">
      <c r="A25" s="28"/>
    </row>
  </sheetData>
  <sheetProtection selectLockedCells="1" selectUnlockedCells="1"/>
  <printOptions/>
  <pageMargins left="0.7" right="0.7" top="0.75" bottom="1.0833333333333333" header="0.5118055555555555" footer="0.511805555555555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zoomScalePageLayoutView="0" workbookViewId="0" topLeftCell="A28">
      <selection activeCell="A47" sqref="A47"/>
    </sheetView>
  </sheetViews>
  <sheetFormatPr defaultColWidth="9.140625" defaultRowHeight="15"/>
  <cols>
    <col min="1" max="1" width="15.00390625" style="0" customWidth="1"/>
    <col min="4" max="4" width="34.7109375" style="0" customWidth="1"/>
    <col min="5" max="5" width="18.57421875" style="0" customWidth="1"/>
  </cols>
  <sheetData>
    <row r="1" spans="1:5" ht="15">
      <c r="A1" s="69" t="s">
        <v>96</v>
      </c>
      <c r="B1" s="69"/>
      <c r="C1" s="69"/>
      <c r="D1" s="69"/>
      <c r="E1" s="69"/>
    </row>
    <row r="2" spans="1:5" ht="15">
      <c r="A2" s="69" t="s">
        <v>125</v>
      </c>
      <c r="B2" s="69"/>
      <c r="C2" s="69"/>
      <c r="D2" s="69"/>
      <c r="E2" s="69"/>
    </row>
    <row r="3" spans="1:5" ht="15">
      <c r="A3" s="69"/>
      <c r="B3" s="69"/>
      <c r="C3" s="69"/>
      <c r="D3" s="69"/>
      <c r="E3" s="69"/>
    </row>
    <row r="4" spans="1:5" ht="15">
      <c r="A4" s="69" t="s">
        <v>105</v>
      </c>
      <c r="B4" s="69"/>
      <c r="C4" s="69" t="s">
        <v>19</v>
      </c>
      <c r="D4" s="69"/>
      <c r="E4" s="68" t="s">
        <v>126</v>
      </c>
    </row>
    <row r="5" spans="1:5" ht="15">
      <c r="A5" s="73">
        <v>3148</v>
      </c>
      <c r="B5" s="68"/>
      <c r="C5" s="68" t="s">
        <v>22</v>
      </c>
      <c r="D5" s="68"/>
      <c r="E5" s="68">
        <v>3031.25</v>
      </c>
    </row>
    <row r="6" spans="1:5" ht="15">
      <c r="A6" s="73">
        <v>152</v>
      </c>
      <c r="B6" s="68"/>
      <c r="C6" s="68" t="s">
        <v>23</v>
      </c>
      <c r="D6" s="68"/>
      <c r="E6" s="68">
        <v>140.5</v>
      </c>
    </row>
    <row r="7" spans="1:5" ht="15">
      <c r="A7" s="68">
        <v>1767</v>
      </c>
      <c r="B7" s="68"/>
      <c r="C7" s="68" t="s">
        <v>27</v>
      </c>
      <c r="D7" s="68"/>
      <c r="E7" s="68">
        <v>2424</v>
      </c>
    </row>
    <row r="8" spans="1:5" ht="15">
      <c r="A8" s="68">
        <v>159.6</v>
      </c>
      <c r="B8" s="68"/>
      <c r="C8" s="68" t="s">
        <v>95</v>
      </c>
      <c r="D8" s="68"/>
      <c r="E8" s="68">
        <v>212.79</v>
      </c>
    </row>
    <row r="9" spans="1:5" ht="15">
      <c r="A9" s="68">
        <v>85</v>
      </c>
      <c r="B9" s="68"/>
      <c r="C9" s="68" t="s">
        <v>33</v>
      </c>
      <c r="D9" s="68"/>
      <c r="E9" s="68">
        <v>85</v>
      </c>
    </row>
    <row r="10" spans="1:5" ht="15">
      <c r="A10" s="68">
        <v>1002.27</v>
      </c>
      <c r="B10" s="68"/>
      <c r="C10" s="96" t="s">
        <v>35</v>
      </c>
      <c r="D10" s="97"/>
      <c r="E10" s="68">
        <v>859.18</v>
      </c>
    </row>
    <row r="11" spans="1:5" ht="15">
      <c r="A11" s="68">
        <v>2305.56</v>
      </c>
      <c r="B11" s="68"/>
      <c r="C11" s="68" t="s">
        <v>25</v>
      </c>
      <c r="D11" s="68"/>
      <c r="E11" s="68">
        <v>2075</v>
      </c>
    </row>
    <row r="12" spans="1:5" ht="15">
      <c r="A12" s="68">
        <v>325</v>
      </c>
      <c r="B12" s="68"/>
      <c r="C12" s="68" t="s">
        <v>44</v>
      </c>
      <c r="D12" s="68"/>
      <c r="E12" s="68">
        <v>1450.15</v>
      </c>
    </row>
    <row r="13" spans="1:5" ht="15">
      <c r="A13" s="68">
        <v>120</v>
      </c>
      <c r="B13" s="68"/>
      <c r="C13" s="94" t="s">
        <v>37</v>
      </c>
      <c r="D13" s="95"/>
      <c r="E13" s="68">
        <v>125</v>
      </c>
    </row>
    <row r="14" spans="1:5" ht="15">
      <c r="A14" s="68">
        <v>50</v>
      </c>
      <c r="B14" s="68"/>
      <c r="C14" s="68" t="s">
        <v>94</v>
      </c>
      <c r="D14" s="68"/>
      <c r="E14" s="68">
        <v>150</v>
      </c>
    </row>
    <row r="15" spans="1:5" ht="15">
      <c r="A15" s="68">
        <v>120</v>
      </c>
      <c r="B15" s="68"/>
      <c r="C15" s="96" t="s">
        <v>49</v>
      </c>
      <c r="D15" s="97"/>
      <c r="E15" s="68">
        <v>0</v>
      </c>
    </row>
    <row r="16" spans="1:5" ht="15">
      <c r="A16" s="68">
        <v>991.08</v>
      </c>
      <c r="B16" s="68"/>
      <c r="C16" s="68" t="s">
        <v>39</v>
      </c>
      <c r="D16" s="68"/>
      <c r="E16" s="68">
        <v>0</v>
      </c>
    </row>
    <row r="17" spans="1:5" ht="15">
      <c r="A17" s="68">
        <v>3600</v>
      </c>
      <c r="B17" s="68"/>
      <c r="C17" s="68" t="s">
        <v>50</v>
      </c>
      <c r="D17" s="68"/>
      <c r="E17" s="68">
        <v>4276.8</v>
      </c>
    </row>
    <row r="18" spans="1:5" ht="15">
      <c r="A18" s="68">
        <v>262.73</v>
      </c>
      <c r="B18" s="68"/>
      <c r="C18" s="68" t="s">
        <v>93</v>
      </c>
      <c r="D18" s="68"/>
      <c r="E18" s="68">
        <v>564.76</v>
      </c>
    </row>
    <row r="19" spans="1:5" ht="15">
      <c r="A19" s="68">
        <v>192</v>
      </c>
      <c r="B19" s="68"/>
      <c r="C19" s="68" t="s">
        <v>56</v>
      </c>
      <c r="D19" s="68"/>
      <c r="E19" s="68">
        <v>220</v>
      </c>
    </row>
    <row r="20" spans="1:5" ht="15">
      <c r="A20" s="68">
        <v>70</v>
      </c>
      <c r="B20" s="68"/>
      <c r="C20" s="96" t="s">
        <v>58</v>
      </c>
      <c r="D20" s="97"/>
      <c r="E20" s="68">
        <v>153</v>
      </c>
    </row>
    <row r="21" spans="1:5" ht="15">
      <c r="A21" s="68">
        <v>287.64</v>
      </c>
      <c r="B21" s="68"/>
      <c r="C21" s="68" t="s">
        <v>92</v>
      </c>
      <c r="D21" s="68"/>
      <c r="E21" s="68">
        <v>297</v>
      </c>
    </row>
    <row r="22" spans="1:5" ht="15">
      <c r="A22" s="68"/>
      <c r="B22" s="68"/>
      <c r="C22" s="94" t="s">
        <v>112</v>
      </c>
      <c r="D22" s="95"/>
      <c r="E22" s="68">
        <v>17170.88</v>
      </c>
    </row>
    <row r="23" spans="1:5" ht="15">
      <c r="A23" s="68"/>
      <c r="B23" s="68"/>
      <c r="C23" s="94" t="s">
        <v>113</v>
      </c>
      <c r="D23" s="95"/>
      <c r="E23" s="68">
        <v>1752.6</v>
      </c>
    </row>
    <row r="24" spans="1:5" ht="15">
      <c r="A24" s="68">
        <v>14637.88</v>
      </c>
      <c r="B24" s="68"/>
      <c r="C24" s="69" t="s">
        <v>59</v>
      </c>
      <c r="D24" s="69"/>
      <c r="E24" s="68">
        <v>34987.91</v>
      </c>
    </row>
    <row r="25" spans="1:5" ht="15">
      <c r="A25" s="68"/>
      <c r="B25" s="68"/>
      <c r="C25" s="98"/>
      <c r="D25" s="99"/>
      <c r="E25" s="68"/>
    </row>
    <row r="26" spans="1:5" ht="15">
      <c r="A26" s="68"/>
      <c r="B26" s="68"/>
      <c r="C26" s="92" t="s">
        <v>60</v>
      </c>
      <c r="D26" s="93"/>
      <c r="E26" s="68"/>
    </row>
    <row r="27" spans="1:5" ht="15">
      <c r="A27" s="68">
        <v>15981.08</v>
      </c>
      <c r="B27" s="68"/>
      <c r="C27" s="96" t="s">
        <v>62</v>
      </c>
      <c r="D27" s="97"/>
      <c r="E27" s="68">
        <v>16283</v>
      </c>
    </row>
    <row r="28" spans="1:9" ht="15">
      <c r="A28" s="68">
        <v>383.86</v>
      </c>
      <c r="B28" s="68"/>
      <c r="C28" s="68" t="s">
        <v>91</v>
      </c>
      <c r="D28" s="68"/>
      <c r="E28" s="68">
        <v>451.6</v>
      </c>
      <c r="I28" s="74"/>
    </row>
    <row r="29" spans="1:5" ht="15">
      <c r="A29" s="75">
        <v>2.55</v>
      </c>
      <c r="B29" s="68"/>
      <c r="C29" s="96" t="s">
        <v>66</v>
      </c>
      <c r="D29" s="97"/>
      <c r="E29" s="68">
        <v>20.96</v>
      </c>
    </row>
    <row r="30" spans="1:5" ht="15">
      <c r="A30" s="68">
        <v>466</v>
      </c>
      <c r="B30" s="68"/>
      <c r="C30" s="68" t="s">
        <v>68</v>
      </c>
      <c r="D30" s="68"/>
      <c r="E30" s="68"/>
    </row>
    <row r="31" spans="1:5" ht="15">
      <c r="A31" s="68">
        <v>2390.01</v>
      </c>
      <c r="B31" s="68"/>
      <c r="C31" s="68" t="s">
        <v>90</v>
      </c>
      <c r="D31" s="68"/>
      <c r="E31" s="68"/>
    </row>
    <row r="32" spans="1:5" ht="15">
      <c r="A32" s="68"/>
      <c r="B32" s="68"/>
      <c r="C32" s="94" t="s">
        <v>109</v>
      </c>
      <c r="D32" s="95"/>
      <c r="E32" s="68">
        <v>17000</v>
      </c>
    </row>
    <row r="33" spans="1:5" ht="15">
      <c r="A33" s="68"/>
      <c r="B33" s="68"/>
      <c r="C33" s="94" t="s">
        <v>110</v>
      </c>
      <c r="D33" s="95"/>
      <c r="E33" s="68">
        <v>9709.63</v>
      </c>
    </row>
    <row r="34" spans="1:5" ht="15">
      <c r="A34" s="75">
        <v>19223.5</v>
      </c>
      <c r="B34" s="68"/>
      <c r="C34" s="69" t="s">
        <v>72</v>
      </c>
      <c r="D34" s="69"/>
      <c r="E34" s="68">
        <v>43465.19</v>
      </c>
    </row>
    <row r="35" spans="1:5" ht="15">
      <c r="A35" s="68"/>
      <c r="B35" s="68"/>
      <c r="C35" s="98"/>
      <c r="D35" s="99"/>
      <c r="E35" s="68"/>
    </row>
    <row r="36" spans="1:5" ht="15">
      <c r="A36" s="68"/>
      <c r="B36" s="68"/>
      <c r="C36" s="69" t="s">
        <v>89</v>
      </c>
      <c r="D36" s="69"/>
      <c r="E36" s="68"/>
    </row>
    <row r="37" spans="1:5" ht="15">
      <c r="A37" s="68">
        <v>12262.7</v>
      </c>
      <c r="B37" s="68"/>
      <c r="C37" s="68" t="s">
        <v>88</v>
      </c>
      <c r="D37" s="68"/>
      <c r="E37" s="68">
        <v>16848.32</v>
      </c>
    </row>
    <row r="38" spans="1:5" ht="15">
      <c r="A38" s="68">
        <v>19223.5</v>
      </c>
      <c r="B38" s="68"/>
      <c r="C38" s="68" t="s">
        <v>87</v>
      </c>
      <c r="D38" s="68"/>
      <c r="E38" s="68">
        <v>43465.19</v>
      </c>
    </row>
    <row r="39" spans="1:5" ht="15">
      <c r="A39" s="68">
        <v>14637.88</v>
      </c>
      <c r="B39" s="68"/>
      <c r="C39" s="68" t="s">
        <v>86</v>
      </c>
      <c r="D39" s="68"/>
      <c r="E39" s="68">
        <v>34987.91</v>
      </c>
    </row>
    <row r="40" spans="1:5" ht="15">
      <c r="A40" s="68">
        <v>16848.32</v>
      </c>
      <c r="B40" s="68"/>
      <c r="C40" s="69" t="s">
        <v>84</v>
      </c>
      <c r="D40" s="69"/>
      <c r="E40" s="68">
        <v>25325.6</v>
      </c>
    </row>
    <row r="41" spans="1:5" ht="15">
      <c r="A41" s="68"/>
      <c r="B41" s="68"/>
      <c r="C41" s="98"/>
      <c r="D41" s="99"/>
      <c r="E41" s="68"/>
    </row>
    <row r="42" spans="1:5" ht="15">
      <c r="A42" s="68">
        <v>16888.32</v>
      </c>
      <c r="B42" s="68"/>
      <c r="C42" s="69" t="s">
        <v>85</v>
      </c>
      <c r="D42" s="69"/>
      <c r="E42" s="68">
        <v>25552.1</v>
      </c>
    </row>
    <row r="43" spans="1:5" ht="15">
      <c r="A43" s="68">
        <v>-40</v>
      </c>
      <c r="B43" s="68"/>
      <c r="C43" s="68" t="s">
        <v>77</v>
      </c>
      <c r="D43" s="68"/>
      <c r="E43" s="68">
        <v>186.5</v>
      </c>
    </row>
    <row r="44" spans="1:5" ht="15">
      <c r="A44" s="68"/>
      <c r="B44" s="68"/>
      <c r="C44" s="68" t="s">
        <v>78</v>
      </c>
      <c r="D44" s="68"/>
      <c r="E44" s="68">
        <v>40</v>
      </c>
    </row>
    <row r="45" spans="1:5" ht="15">
      <c r="A45" s="68">
        <v>16848.32</v>
      </c>
      <c r="B45" s="68"/>
      <c r="C45" s="69" t="s">
        <v>84</v>
      </c>
      <c r="D45" s="69"/>
      <c r="E45" s="68">
        <v>25325.6</v>
      </c>
    </row>
    <row r="46" ht="15">
      <c r="A46" t="s">
        <v>83</v>
      </c>
    </row>
    <row r="47" ht="15">
      <c r="A47" t="s">
        <v>127</v>
      </c>
    </row>
    <row r="49" ht="15">
      <c r="A49" t="s">
        <v>82</v>
      </c>
    </row>
    <row r="51" ht="15">
      <c r="A51" t="s">
        <v>81</v>
      </c>
    </row>
  </sheetData>
  <sheetProtection selectLockedCells="1" selectUnlockedCells="1"/>
  <mergeCells count="14">
    <mergeCell ref="C35:D35"/>
    <mergeCell ref="C41:D41"/>
    <mergeCell ref="C10:D10"/>
    <mergeCell ref="C13:D13"/>
    <mergeCell ref="C15:D15"/>
    <mergeCell ref="C20:D20"/>
    <mergeCell ref="C25:D25"/>
    <mergeCell ref="C26:D26"/>
    <mergeCell ref="C22:D22"/>
    <mergeCell ref="C23:D23"/>
    <mergeCell ref="C32:D32"/>
    <mergeCell ref="C33:D33"/>
    <mergeCell ref="C27:D27"/>
    <mergeCell ref="C29:D29"/>
  </mergeCells>
  <printOptions/>
  <pageMargins left="0.7" right="0.7" top="0.75" bottom="0.75" header="0.5118055555555555" footer="0.511805555555555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6">
      <selection activeCell="B12" sqref="B12"/>
    </sheetView>
  </sheetViews>
  <sheetFormatPr defaultColWidth="9.140625" defaultRowHeight="15"/>
  <cols>
    <col min="1" max="1" width="6.140625" style="0" customWidth="1"/>
    <col min="2" max="2" width="29.57421875" style="0" customWidth="1"/>
    <col min="3" max="4" width="12.28125" style="0" customWidth="1"/>
    <col min="5" max="5" width="96.57421875" style="0" customWidth="1"/>
  </cols>
  <sheetData>
    <row r="1" spans="1:5" ht="15">
      <c r="A1" s="100" t="s">
        <v>104</v>
      </c>
      <c r="B1" s="100"/>
      <c r="C1" s="100"/>
      <c r="D1" s="100"/>
      <c r="E1" s="72"/>
    </row>
    <row r="2" ht="15">
      <c r="E2" s="72"/>
    </row>
    <row r="3" spans="1:5" ht="15">
      <c r="A3" s="101" t="s">
        <v>128</v>
      </c>
      <c r="B3" s="101"/>
      <c r="C3" s="101"/>
      <c r="D3" s="101"/>
      <c r="E3" s="85"/>
    </row>
    <row r="4" spans="1:5" ht="15">
      <c r="A4" s="68"/>
      <c r="B4" s="68"/>
      <c r="C4" s="68"/>
      <c r="D4" s="68"/>
      <c r="E4" s="85"/>
    </row>
    <row r="5" spans="1:5" ht="15">
      <c r="A5" s="76" t="s">
        <v>103</v>
      </c>
      <c r="B5" s="76"/>
      <c r="C5" s="76">
        <v>1</v>
      </c>
      <c r="D5" s="76">
        <v>2</v>
      </c>
      <c r="E5" s="86"/>
    </row>
    <row r="6" spans="1:5" ht="15">
      <c r="A6" s="76" t="s">
        <v>102</v>
      </c>
      <c r="B6" s="76"/>
      <c r="C6" s="77" t="s">
        <v>101</v>
      </c>
      <c r="D6" s="77" t="s">
        <v>100</v>
      </c>
      <c r="E6" s="86" t="s">
        <v>99</v>
      </c>
    </row>
    <row r="7" spans="1:5" ht="15">
      <c r="A7" s="77"/>
      <c r="B7" s="77"/>
      <c r="C7" s="68"/>
      <c r="D7" s="77"/>
      <c r="E7" s="87"/>
    </row>
    <row r="8" spans="1:5" ht="15">
      <c r="A8" s="88">
        <v>1</v>
      </c>
      <c r="B8" s="88" t="s">
        <v>129</v>
      </c>
      <c r="C8" s="68">
        <v>25326</v>
      </c>
      <c r="D8" s="88">
        <v>16848</v>
      </c>
      <c r="E8" s="89" t="s">
        <v>130</v>
      </c>
    </row>
    <row r="9" spans="1:5" ht="15">
      <c r="A9" s="88">
        <v>3</v>
      </c>
      <c r="B9" s="88" t="s">
        <v>131</v>
      </c>
      <c r="C9" s="68">
        <v>1619</v>
      </c>
      <c r="D9" s="88">
        <v>27182</v>
      </c>
      <c r="E9" s="89" t="s">
        <v>132</v>
      </c>
    </row>
    <row r="10" spans="1:5" ht="15">
      <c r="A10" s="88">
        <v>6</v>
      </c>
      <c r="B10" s="88" t="s">
        <v>98</v>
      </c>
      <c r="C10" s="68">
        <v>33912</v>
      </c>
      <c r="D10" s="88">
        <v>30712</v>
      </c>
      <c r="E10" s="68" t="s">
        <v>133</v>
      </c>
    </row>
    <row r="11" spans="1:5" ht="15">
      <c r="A11" s="88">
        <v>7</v>
      </c>
      <c r="B11" s="88" t="s">
        <v>97</v>
      </c>
      <c r="C11" s="68">
        <v>5711</v>
      </c>
      <c r="D11" s="88">
        <v>25326</v>
      </c>
      <c r="E11" s="89" t="s">
        <v>134</v>
      </c>
    </row>
    <row r="12" spans="1:5" ht="15">
      <c r="A12" s="88">
        <v>9</v>
      </c>
      <c r="B12" s="88"/>
      <c r="C12" s="68"/>
      <c r="D12" s="88"/>
      <c r="E12" s="89"/>
    </row>
    <row r="13" spans="1:5" ht="15">
      <c r="A13" s="68"/>
      <c r="B13" s="68"/>
      <c r="C13" s="68"/>
      <c r="D13" s="68"/>
      <c r="E13" s="85"/>
    </row>
    <row r="14" ht="15">
      <c r="E14" s="72"/>
    </row>
    <row r="15" spans="1:5" ht="15">
      <c r="A15" s="71"/>
      <c r="B15" s="71"/>
      <c r="C15" s="71"/>
      <c r="D15" s="71"/>
      <c r="E15" s="70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 Clerk</dc:creator>
  <cp:keywords/>
  <dc:description/>
  <cp:lastModifiedBy>BPC</cp:lastModifiedBy>
  <cp:lastPrinted>2019-05-13T09:23:04Z</cp:lastPrinted>
  <dcterms:created xsi:type="dcterms:W3CDTF">2016-04-19T11:47:27Z</dcterms:created>
  <dcterms:modified xsi:type="dcterms:W3CDTF">2020-08-11T17:06:45Z</dcterms:modified>
  <cp:category/>
  <cp:version/>
  <cp:contentType/>
  <cp:contentStatus/>
</cp:coreProperties>
</file>